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ms-excel.sheet.macroEnabled.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activeX/activeX1.bin" ContentType="application/vnd.ms-office.activeX"/>
  <Override PartName="/xl/activeX/activeX1.xml" ContentType="application/vnd.ms-office.activeX+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480" yWindow="240" windowWidth="15600" windowHeight="11640"/>
  </bookViews>
  <sheets>
    <sheet name="Introduction" sheetId="4" r:id="rId1"/>
    <sheet name="Instructions" sheetId="5" r:id="rId2"/>
    <sheet name="Grain Hauling Cost Calculator" sheetId="3" r:id="rId3"/>
  </sheets>
  <definedNames>
    <definedName name="_xlnm.Print_Area" localSheetId="2">'Grain Hauling Cost Calculator'!$A$1:$J$38</definedName>
  </definedNames>
  <calcPr calcId="145621"/>
</workbook>
</file>

<file path=xl/calcChain.xml><?xml version="1.0" encoding="utf-8"?>
<calcChain xmlns="http://schemas.openxmlformats.org/spreadsheetml/2006/main">
  <c r="H50" i="3" l="1"/>
  <c r="H51" i="3" s="1"/>
  <c r="H24" i="3" l="1"/>
  <c r="I9" i="3"/>
  <c r="I10" i="3"/>
  <c r="D10" i="3"/>
  <c r="D19" i="3" s="1"/>
  <c r="H58" i="3" l="1"/>
  <c r="I13" i="3" s="1"/>
  <c r="I14" i="3" l="1"/>
  <c r="I15" i="3"/>
  <c r="I17" i="3" l="1"/>
  <c r="I18" i="3" s="1"/>
  <c r="I19" i="3" s="1"/>
</calcChain>
</file>

<file path=xl/comments1.xml><?xml version="1.0" encoding="utf-8"?>
<comments xmlns="http://schemas.openxmlformats.org/spreadsheetml/2006/main">
  <authors>
    <author>Smith, Aaron</author>
  </authors>
  <commentList>
    <comment ref="B8" authorId="0">
      <text>
        <r>
          <rPr>
            <b/>
            <sz val="9"/>
            <color indexed="81"/>
            <rFont val="Tahoma"/>
            <family val="2"/>
          </rPr>
          <t>Enter the total number of bushels you are hauling to one location.</t>
        </r>
        <r>
          <rPr>
            <sz val="9"/>
            <color indexed="81"/>
            <rFont val="Tahoma"/>
            <family val="2"/>
          </rPr>
          <t xml:space="preserve">
</t>
        </r>
      </text>
    </comment>
    <comment ref="B9" authorId="0">
      <text>
        <r>
          <rPr>
            <b/>
            <sz val="9"/>
            <color indexed="81"/>
            <rFont val="Tahoma"/>
            <family val="2"/>
          </rPr>
          <t>The total number of bushels in one load can not exceed 1,200
 due to weight restrictions per load imposed by the Tennessee Department of Transportation (80,000 lb maximum). Bushel weights are estimated at the CME conversion rates for individual commodities (corn - 56 lbs/bu, wheat and soybeans - 60 lbs/bu). Drier or wetter commodities will affect the total weight of the load. See instructions for additional details.</t>
        </r>
        <r>
          <rPr>
            <sz val="9"/>
            <color indexed="81"/>
            <rFont val="Tahoma"/>
            <family val="2"/>
          </rPr>
          <t xml:space="preserve">
</t>
        </r>
      </text>
    </comment>
    <comment ref="B11" authorId="0">
      <text>
        <r>
          <rPr>
            <b/>
            <sz val="9"/>
            <color indexed="81"/>
            <rFont val="Tahoma"/>
            <family val="2"/>
          </rPr>
          <t xml:space="preserve">Loading time is the total number of hours it takes to load the truck or truck and trailer. For example, if loading time is 30 minutes enter 0.5.  </t>
        </r>
      </text>
    </comment>
    <comment ref="B12" authorId="0">
      <text>
        <r>
          <rPr>
            <b/>
            <sz val="9"/>
            <color indexed="81"/>
            <rFont val="Tahoma"/>
            <family val="2"/>
          </rPr>
          <t xml:space="preserve">Unloading time is the total amount of time required to unload the truck or truck and trailer. Wait times should be considered as part of the unloading time as labor costs are being incurred.
</t>
        </r>
        <r>
          <rPr>
            <sz val="9"/>
            <color indexed="81"/>
            <rFont val="Tahoma"/>
            <family val="2"/>
          </rPr>
          <t xml:space="preserve">
</t>
        </r>
      </text>
    </comment>
    <comment ref="B13" authorId="0">
      <text>
        <r>
          <rPr>
            <b/>
            <sz val="9"/>
            <color indexed="81"/>
            <rFont val="Tahoma"/>
            <family val="2"/>
          </rPr>
          <t>Average Fuel Use is the average number of miles travelled per gallon. This should be an average of both loaded and unloaded miles. Terrain, starts/stops, and road condition should be factored into the Average Fuel Use.</t>
        </r>
        <r>
          <rPr>
            <sz val="9"/>
            <color indexed="81"/>
            <rFont val="Tahoma"/>
            <family val="2"/>
          </rPr>
          <t xml:space="preserve">
</t>
        </r>
      </text>
    </comment>
    <comment ref="B14" authorId="0">
      <text>
        <r>
          <rPr>
            <b/>
            <sz val="9"/>
            <color indexed="81"/>
            <rFont val="Tahoma"/>
            <family val="2"/>
          </rPr>
          <t xml:space="preserve">Average Speed is the average speed of loaded and unloaded miles for the trip. Consideration should be given to all miles travelled not just highway miles. The number of starts/stops and terrain on the haul should also be reflected in average speed.
</t>
        </r>
      </text>
    </comment>
    <comment ref="B17" authorId="0">
      <text>
        <r>
          <rPr>
            <b/>
            <sz val="9"/>
            <color indexed="81"/>
            <rFont val="Tahoma"/>
            <family val="2"/>
          </rPr>
          <t>Wage rate is the amount you are paying per hour to the person loading/driving/unloading the truck. A wage rate should be entered even for those hauling their own grain (your time has value).</t>
        </r>
        <r>
          <rPr>
            <sz val="9"/>
            <color indexed="81"/>
            <rFont val="Tahoma"/>
            <family val="2"/>
          </rPr>
          <t xml:space="preserve">
</t>
        </r>
      </text>
    </comment>
    <comment ref="B19" authorId="0">
      <text>
        <r>
          <rPr>
            <b/>
            <sz val="9"/>
            <color indexed="81"/>
            <rFont val="Tahoma"/>
            <family val="2"/>
          </rPr>
          <t>Share of Annual Truck Use is the percentage of fixed costs attributed with hauling the Total Number of Bushels above. For example, if the truck is used 100 hrs per year and the time to haul the bushels above to the elevator is 10 hours then the Share of Annual Truck Use is 10%.</t>
        </r>
      </text>
    </comment>
    <comment ref="C21" authorId="0">
      <text>
        <r>
          <rPr>
            <b/>
            <sz val="9"/>
            <color indexed="81"/>
            <rFont val="Tahoma"/>
            <family val="2"/>
          </rPr>
          <t>Enter the purchase price of the truck or trailer or estimated value</t>
        </r>
        <r>
          <rPr>
            <sz val="9"/>
            <color indexed="81"/>
            <rFont val="Tahoma"/>
            <family val="2"/>
          </rPr>
          <t xml:space="preserve">.
</t>
        </r>
      </text>
    </comment>
    <comment ref="D21" authorId="0">
      <text>
        <r>
          <rPr>
            <b/>
            <sz val="9"/>
            <color indexed="81"/>
            <rFont val="Tahoma"/>
            <family val="2"/>
          </rPr>
          <t>Enter the remaining useful life of the truck/trailer in total hours. It is important to consider the source of the total number of hours. Remember this tool is designed for a farm truck not a highway tractor trailer which can be operated 3,000 hrs plus per year.
The value entered in Useful Life should consider the Annual Use value in the next column.
For example, if annual use is 240 hours and the truck has an estimated useful life of 10 years then the useful life in hrs would be 2,400 hours.</t>
        </r>
      </text>
    </comment>
    <comment ref="E21" authorId="0">
      <text>
        <r>
          <rPr>
            <b/>
            <sz val="9"/>
            <color indexed="81"/>
            <rFont val="Tahoma"/>
            <family val="2"/>
          </rPr>
          <t>Enter the estimated number of hours the truck and trailer is utilized per year. This is the total number of hours, not the hours for hauling grain only.
For example, if the truck is used 8 hrs a day for 30 days of the year then 240 hrs should be entered.</t>
        </r>
      </text>
    </comment>
    <comment ref="F21" authorId="0">
      <text>
        <r>
          <rPr>
            <b/>
            <sz val="9"/>
            <color indexed="81"/>
            <rFont val="Tahoma"/>
            <family val="2"/>
          </rPr>
          <t>Repair Factor is the estimated cost of annual repairs as a percentage of purchase price and annual use. Typical values are between 0.1 and 0.3.</t>
        </r>
        <r>
          <rPr>
            <sz val="9"/>
            <color indexed="81"/>
            <rFont val="Tahoma"/>
            <family val="2"/>
          </rPr>
          <t xml:space="preserve">
</t>
        </r>
      </text>
    </comment>
    <comment ref="G21" authorId="0">
      <text>
        <r>
          <rPr>
            <b/>
            <sz val="9"/>
            <color indexed="81"/>
            <rFont val="Tahoma"/>
            <family val="2"/>
          </rPr>
          <t>Enter the estimated value of the asset at the end of its Useful Life.</t>
        </r>
        <r>
          <rPr>
            <sz val="9"/>
            <color indexed="81"/>
            <rFont val="Tahoma"/>
            <family val="2"/>
          </rPr>
          <t xml:space="preserve">
</t>
        </r>
      </text>
    </comment>
    <comment ref="H21" authorId="0">
      <text>
        <r>
          <rPr>
            <b/>
            <sz val="9"/>
            <color indexed="81"/>
            <rFont val="Tahoma"/>
            <family val="2"/>
          </rPr>
          <t>Enter the number of single axles on the truck or trailer. If no trailer is used enter "0". This will partially determine if the truck may be overloaded.</t>
        </r>
        <r>
          <rPr>
            <sz val="9"/>
            <color indexed="81"/>
            <rFont val="Tahoma"/>
            <family val="2"/>
          </rPr>
          <t xml:space="preserve">
</t>
        </r>
      </text>
    </comment>
    <comment ref="I21" authorId="0">
      <text>
        <r>
          <rPr>
            <b/>
            <sz val="9"/>
            <color indexed="81"/>
            <rFont val="Tahoma"/>
            <charset val="1"/>
          </rPr>
          <t>Enter the number of tandem axles on the truck or trailer. If no trailer is used enter "0". This will partially determine if the truck may be overloaded.</t>
        </r>
      </text>
    </comment>
  </commentList>
</comments>
</file>

<file path=xl/sharedStrings.xml><?xml version="1.0" encoding="utf-8"?>
<sst xmlns="http://schemas.openxmlformats.org/spreadsheetml/2006/main" count="82" uniqueCount="74">
  <si>
    <t>Corn</t>
  </si>
  <si>
    <t>Soybeans</t>
  </si>
  <si>
    <t>Wheat</t>
  </si>
  <si>
    <t>Commodity</t>
  </si>
  <si>
    <t>Diesel Fuel</t>
  </si>
  <si>
    <t>Wage Rate</t>
  </si>
  <si>
    <t>Unit</t>
  </si>
  <si>
    <t>$/gal</t>
  </si>
  <si>
    <t>$/hr</t>
  </si>
  <si>
    <t>Bu</t>
  </si>
  <si>
    <t>Labor Cost</t>
  </si>
  <si>
    <t>Fuel Cost</t>
  </si>
  <si>
    <t>Capital Recovery</t>
  </si>
  <si>
    <t>Interest Rate</t>
  </si>
  <si>
    <t>%</t>
  </si>
  <si>
    <t>miles/hr</t>
  </si>
  <si>
    <t>hrs</t>
  </si>
  <si>
    <t xml:space="preserve">miles </t>
  </si>
  <si>
    <t>Cost per Bushel</t>
  </si>
  <si>
    <t>Trailer</t>
  </si>
  <si>
    <t>Annual Use (hrs)</t>
  </si>
  <si>
    <t>Useful Life (hrs)</t>
  </si>
  <si>
    <t>Purchase Price ($)</t>
  </si>
  <si>
    <t>Repair Factor</t>
  </si>
  <si>
    <t>Share of Annual Truck Use</t>
  </si>
  <si>
    <t>Variable Cost ($/Load)</t>
  </si>
  <si>
    <t>Bushels per Load</t>
  </si>
  <si>
    <t>miles/gal</t>
  </si>
  <si>
    <t>#</t>
  </si>
  <si>
    <t>1 bu =</t>
  </si>
  <si>
    <t>lbs</t>
  </si>
  <si>
    <t xml:space="preserve">Max Weight </t>
  </si>
  <si>
    <t>lbs/axcel</t>
  </si>
  <si>
    <t>Inputs</t>
  </si>
  <si>
    <t>Haul Details</t>
  </si>
  <si>
    <t>Total Number of Bushels</t>
  </si>
  <si>
    <t>Truck/Trailer Information</t>
  </si>
  <si>
    <t>Maximum Load Weight</t>
  </si>
  <si>
    <t>Maximum Bushels/Load</t>
  </si>
  <si>
    <t>Value</t>
  </si>
  <si>
    <t>Salvage Value ($)</t>
  </si>
  <si>
    <t>Estimated Costs</t>
  </si>
  <si>
    <t>Overloaded</t>
  </si>
  <si>
    <t>Loading Time (per load)</t>
  </si>
  <si>
    <t>Unloading Time (per Load)</t>
  </si>
  <si>
    <t xml:space="preserve"> </t>
  </si>
  <si>
    <t>Average Fuel Use</t>
  </si>
  <si>
    <t>Fixed Cost (Share of Total Annual Cost)</t>
  </si>
  <si>
    <t>Grain Hauling Cost Calculator</t>
  </si>
  <si>
    <t>Average Speed</t>
  </si>
  <si>
    <t>Repair and Maintenance</t>
  </si>
  <si>
    <t>Taxes, Insurance, and Housing</t>
  </si>
  <si>
    <r>
      <t>Distance (</t>
    </r>
    <r>
      <rPr>
        <b/>
        <sz val="11"/>
        <color theme="1"/>
        <rFont val="Calibri"/>
        <family val="2"/>
        <scheme val="minor"/>
      </rPr>
      <t>One Way</t>
    </r>
    <r>
      <rPr>
        <sz val="11"/>
        <color theme="1"/>
        <rFont val="Calibri"/>
        <family val="2"/>
        <scheme val="minor"/>
      </rPr>
      <t>)</t>
    </r>
  </si>
  <si>
    <t>Trailer annual use</t>
  </si>
  <si>
    <t>Total Cost</t>
  </si>
  <si>
    <t>bu</t>
  </si>
  <si>
    <t>Number of Loads</t>
  </si>
  <si>
    <t>Number of Single Axles</t>
  </si>
  <si>
    <t>Number of Tandem Axles</t>
  </si>
  <si>
    <t>Single</t>
  </si>
  <si>
    <t>Tandem</t>
  </si>
  <si>
    <t>1st Single</t>
  </si>
  <si>
    <t>Truck (Tractor)</t>
  </si>
  <si>
    <t>Custom Rate Eq. ($/mile round trip)</t>
  </si>
  <si>
    <t>Questions and comments should be directed to Dr. Aaron Smith, Assistant Professor, University of Tennessee. Phone: (865) 974-7476  Email: aaron.smith@utk.edu</t>
  </si>
  <si>
    <t>Version 1.0</t>
  </si>
  <si>
    <t>Programs in agriculture and natural resources, 4-H youth development, family and consumer sciences, and resource development.</t>
  </si>
  <si>
    <t>University of Tennessee Institute of Agriculture, U.S. Department of Agriculture and country governments cooperating.</t>
  </si>
  <si>
    <t>UT Extension provide equal opportunities in programs and employment.</t>
  </si>
  <si>
    <t>Aaron Smith</t>
  </si>
  <si>
    <t>Assistant Professor - Crop Marketing Specialist</t>
  </si>
  <si>
    <t>Office: (865) 974-7476     Email: aaron.smith@utk.edu</t>
  </si>
  <si>
    <t>For technical support, contact Aaron Smith at the contact information above.</t>
  </si>
  <si>
    <t>Disclaimer:  The information provided within represents estimates that are a result of a set of calculations that are described in more detail in the instructions.  Changes in parameter values and corresponding costs are estimates and the user should use their own reasonable judgment to reflect whether the estimates are appropriate before acting on the results. The user is advised to test the calculator thoroughly before relying on its results.  The University of Tennessee will not be liable for any claim or damage brought against the user by any third party, nor will the University of Tennessee be liable for any consequential, indirect or special damages suffered by the user as a result of using the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</si>
</sst>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
  </numFmts>
  <fonts count="17"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u/>
      <sz val="11"/>
      <color theme="1"/>
      <name val="Calibri"/>
      <family val="2"/>
      <scheme val="minor"/>
    </font>
    <font>
      <b/>
      <sz val="16"/>
      <color theme="1"/>
      <name val="Calibri"/>
      <family val="2"/>
      <scheme val="minor"/>
    </font>
    <font>
      <b/>
      <u/>
      <sz val="24"/>
      <color theme="1"/>
      <name val="Calibri"/>
      <family val="2"/>
      <scheme val="minor"/>
    </font>
    <font>
      <b/>
      <sz val="9"/>
      <color indexed="81"/>
      <name val="Tahoma"/>
      <family val="2"/>
    </font>
    <font>
      <sz val="9"/>
      <color indexed="81"/>
      <name val="Tahoma"/>
      <family val="2"/>
    </font>
    <font>
      <b/>
      <u/>
      <sz val="22"/>
      <color theme="1"/>
      <name val="Calibri"/>
      <family val="2"/>
      <scheme val="minor"/>
    </font>
    <font>
      <b/>
      <sz val="9"/>
      <color indexed="81"/>
      <name val="Tahoma"/>
      <charset val="1"/>
    </font>
    <font>
      <i/>
      <sz val="10"/>
      <color theme="1"/>
      <name val="Calibri"/>
      <family val="2"/>
      <scheme val="minor"/>
    </font>
    <font>
      <b/>
      <sz val="16"/>
      <color indexed="8"/>
      <name val="Calibri"/>
      <family val="2"/>
    </font>
    <font>
      <b/>
      <sz val="13"/>
      <color indexed="8"/>
      <name val="Calibri"/>
      <family val="2"/>
    </font>
    <font>
      <sz val="13"/>
      <color indexed="8"/>
      <name val="Calibri"/>
      <family val="2"/>
    </font>
    <font>
      <sz val="11"/>
      <color indexed="8"/>
      <name val="Calibri"/>
      <family val="2"/>
    </font>
    <font>
      <sz val="8"/>
      <color indexed="8"/>
      <name val="Calibri"/>
      <family val="2"/>
    </font>
  </fonts>
  <fills count="7">
    <fill>
      <patternFill patternType="none"/>
    </fill>
    <fill>
      <patternFill patternType="gray125"/>
    </fill>
    <fill>
      <patternFill patternType="solid">
        <fgColor rgb="FFFFCC00"/>
        <bgColor indexed="64"/>
      </patternFill>
    </fill>
    <fill>
      <patternFill patternType="solid">
        <fgColor theme="0" tint="-4.9989318521683403E-2"/>
        <bgColor indexed="64"/>
      </patternFill>
    </fill>
    <fill>
      <patternFill patternType="solid">
        <fgColor rgb="FFFF9900"/>
        <bgColor indexed="64"/>
      </patternFill>
    </fill>
    <fill>
      <patternFill patternType="solid">
        <fgColor theme="0" tint="-0.249977111117893"/>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66">
    <xf numFmtId="0" fontId="0" fillId="0" borderId="0" xfId="0"/>
    <xf numFmtId="0" fontId="0" fillId="0" borderId="1" xfId="0" applyBorder="1"/>
    <xf numFmtId="0" fontId="2" fillId="0" borderId="0" xfId="0" applyFont="1"/>
    <xf numFmtId="0" fontId="0" fillId="0" borderId="0"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1" fillId="0" borderId="0" xfId="0" applyFont="1"/>
    <xf numFmtId="0" fontId="0" fillId="0" borderId="0" xfId="0" applyFill="1" applyBorder="1"/>
    <xf numFmtId="0" fontId="1" fillId="0" borderId="0" xfId="0" applyFont="1" applyBorder="1"/>
    <xf numFmtId="37" fontId="0" fillId="0" borderId="0" xfId="2" applyNumberFormat="1" applyFont="1" applyBorder="1" applyAlignment="1">
      <alignment horizontal="center"/>
    </xf>
    <xf numFmtId="37" fontId="0" fillId="0" borderId="0" xfId="0" applyNumberFormat="1" applyAlignment="1">
      <alignment horizontal="center"/>
    </xf>
    <xf numFmtId="0" fontId="1" fillId="0" borderId="1" xfId="0" applyFont="1" applyBorder="1"/>
    <xf numFmtId="0" fontId="0" fillId="0" borderId="1" xfId="0" applyFill="1" applyBorder="1" applyAlignment="1">
      <alignment horizontal="center"/>
    </xf>
    <xf numFmtId="0" fontId="0" fillId="0" borderId="1" xfId="0" applyFill="1" applyBorder="1"/>
    <xf numFmtId="0" fontId="0" fillId="0" borderId="1" xfId="0" applyFont="1" applyBorder="1" applyAlignment="1">
      <alignment horizontal="center" wrapText="1"/>
    </xf>
    <xf numFmtId="0" fontId="4" fillId="0" borderId="0" xfId="0" applyFont="1" applyAlignment="1">
      <alignment horizontal="center"/>
    </xf>
    <xf numFmtId="0" fontId="0" fillId="0" borderId="3" xfId="0" applyBorder="1" applyAlignment="1">
      <alignment horizontal="left"/>
    </xf>
    <xf numFmtId="0" fontId="4" fillId="0" borderId="0" xfId="0" applyFont="1" applyFill="1" applyBorder="1" applyAlignment="1">
      <alignment horizontal="center"/>
    </xf>
    <xf numFmtId="0" fontId="5" fillId="0" borderId="0" xfId="0" applyFont="1" applyAlignment="1"/>
    <xf numFmtId="3" fontId="0" fillId="0" borderId="1" xfId="0" applyNumberFormat="1" applyFill="1" applyBorder="1" applyAlignment="1">
      <alignment horizontal="center"/>
    </xf>
    <xf numFmtId="0" fontId="0" fillId="0" borderId="0" xfId="0" quotePrefix="1"/>
    <xf numFmtId="0" fontId="6" fillId="0" borderId="0" xfId="0" applyFont="1" applyAlignment="1"/>
    <xf numFmtId="9" fontId="0" fillId="0" borderId="1" xfId="2" applyFont="1" applyFill="1" applyBorder="1" applyAlignment="1">
      <alignment horizontal="center"/>
    </xf>
    <xf numFmtId="0" fontId="1" fillId="0" borderId="0" xfId="0" applyFont="1" applyBorder="1" applyAlignment="1">
      <alignment horizontal="center"/>
    </xf>
    <xf numFmtId="0" fontId="0" fillId="2" borderId="1" xfId="0" applyFill="1" applyBorder="1" applyAlignment="1" applyProtection="1">
      <alignment horizontal="center"/>
      <protection locked="0"/>
    </xf>
    <xf numFmtId="3" fontId="0" fillId="2" borderId="1" xfId="0" applyNumberFormat="1" applyFill="1" applyBorder="1" applyAlignment="1" applyProtection="1">
      <alignment horizontal="center"/>
      <protection locked="0"/>
    </xf>
    <xf numFmtId="0" fontId="0" fillId="2" borderId="1" xfId="2" applyNumberFormat="1" applyFon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164" fontId="0" fillId="2" borderId="2" xfId="2" applyNumberFormat="1" applyFont="1" applyFill="1" applyBorder="1" applyAlignment="1" applyProtection="1">
      <alignment horizontal="center"/>
      <protection locked="0"/>
    </xf>
    <xf numFmtId="37" fontId="0" fillId="2" borderId="1" xfId="1" applyNumberFormat="1" applyFont="1" applyFill="1" applyBorder="1" applyAlignment="1" applyProtection="1">
      <alignment horizontal="center"/>
      <protection locked="0"/>
    </xf>
    <xf numFmtId="0" fontId="9" fillId="0" borderId="0" xfId="0" applyFont="1" applyAlignment="1">
      <alignment horizontal="center"/>
    </xf>
    <xf numFmtId="44" fontId="0" fillId="5" borderId="1" xfId="3" applyFont="1" applyFill="1" applyBorder="1" applyAlignment="1">
      <alignment horizontal="right"/>
    </xf>
    <xf numFmtId="44" fontId="0" fillId="5" borderId="1" xfId="3" applyFont="1" applyFill="1" applyBorder="1" applyAlignment="1">
      <alignment horizontal="left"/>
    </xf>
    <xf numFmtId="44" fontId="1" fillId="5" borderId="1" xfId="3" applyFont="1" applyFill="1" applyBorder="1" applyAlignment="1"/>
    <xf numFmtId="44" fontId="1" fillId="5" borderId="1" xfId="0" applyNumberFormat="1" applyFont="1" applyFill="1" applyBorder="1"/>
    <xf numFmtId="0" fontId="0" fillId="0" borderId="1" xfId="0" applyFont="1" applyFill="1" applyBorder="1" applyAlignment="1">
      <alignment horizontal="center" wrapText="1"/>
    </xf>
    <xf numFmtId="0" fontId="0" fillId="0" borderId="0" xfId="0" applyAlignment="1">
      <alignment horizontal="center"/>
    </xf>
    <xf numFmtId="0" fontId="11" fillId="0" borderId="0" xfId="0" applyFont="1" applyAlignment="1">
      <alignment wrapText="1"/>
    </xf>
    <xf numFmtId="0" fontId="9" fillId="0" borderId="0" xfId="0" applyFont="1" applyAlignment="1"/>
    <xf numFmtId="0" fontId="0" fillId="6" borderId="0" xfId="0" applyFill="1"/>
    <xf numFmtId="0" fontId="14" fillId="6" borderId="0" xfId="0" applyFont="1" applyFill="1"/>
    <xf numFmtId="0" fontId="15" fillId="6" borderId="0" xfId="0" applyFont="1" applyFill="1"/>
    <xf numFmtId="0" fontId="16" fillId="6" borderId="0" xfId="0" applyFont="1" applyFill="1" applyAlignment="1"/>
    <xf numFmtId="0" fontId="16" fillId="6" borderId="0" xfId="0" applyFont="1" applyFill="1"/>
    <xf numFmtId="0" fontId="15" fillId="6" borderId="0" xfId="0" applyFont="1" applyFill="1" applyAlignment="1">
      <alignment horizontal="center"/>
    </xf>
    <xf numFmtId="0" fontId="12" fillId="6" borderId="0" xfId="0" applyFont="1" applyFill="1" applyAlignment="1">
      <alignment horizontal="center"/>
    </xf>
    <xf numFmtId="0" fontId="13" fillId="6" borderId="0" xfId="0" applyFont="1" applyFill="1" applyAlignment="1">
      <alignment horizontal="center"/>
    </xf>
    <xf numFmtId="0" fontId="16" fillId="6" borderId="0" xfId="0" applyFont="1" applyFill="1" applyAlignment="1">
      <alignment horizontal="center"/>
    </xf>
    <xf numFmtId="0" fontId="14" fillId="6" borderId="0" xfId="0" applyFont="1" applyFill="1" applyAlignment="1">
      <alignment horizontal="center"/>
    </xf>
    <xf numFmtId="0" fontId="15" fillId="6" borderId="0" xfId="0" applyFont="1" applyFill="1" applyAlignment="1">
      <alignment horizontal="center"/>
    </xf>
    <xf numFmtId="0" fontId="0" fillId="6" borderId="0" xfId="0" applyFill="1" applyAlignment="1">
      <alignment horizontal="left"/>
    </xf>
    <xf numFmtId="0" fontId="1" fillId="5" borderId="3" xfId="0" applyFont="1" applyFill="1" applyBorder="1" applyAlignment="1">
      <alignment horizontal="center"/>
    </xf>
    <xf numFmtId="0" fontId="1" fillId="5" borderId="5" xfId="0" applyFont="1" applyFill="1" applyBorder="1" applyAlignment="1">
      <alignment horizontal="center"/>
    </xf>
    <xf numFmtId="0" fontId="1" fillId="5" borderId="4" xfId="0" applyFont="1" applyFill="1" applyBorder="1" applyAlignment="1">
      <alignment horizontal="center"/>
    </xf>
    <xf numFmtId="0" fontId="11" fillId="0" borderId="0" xfId="0" applyFont="1" applyAlignment="1">
      <alignment horizontal="left" wrapText="1"/>
    </xf>
    <xf numFmtId="0" fontId="1" fillId="0" borderId="0" xfId="0" applyFont="1" applyAlignment="1">
      <alignment horizontal="left" wrapText="1"/>
    </xf>
    <xf numFmtId="0" fontId="9" fillId="0" borderId="0" xfId="0" applyFont="1" applyAlignment="1">
      <alignment horizontal="center"/>
    </xf>
    <xf numFmtId="0" fontId="1" fillId="4" borderId="1" xfId="0" applyFont="1" applyFill="1" applyBorder="1" applyAlignment="1" applyProtection="1">
      <alignment horizontal="center"/>
      <protection locked="0"/>
    </xf>
    <xf numFmtId="0" fontId="1" fillId="3" borderId="1" xfId="0" applyFont="1" applyFill="1" applyBorder="1" applyAlignment="1">
      <alignment horizontal="center"/>
    </xf>
    <xf numFmtId="0" fontId="5" fillId="5" borderId="1" xfId="0" applyFont="1" applyFill="1" applyBorder="1" applyAlignment="1">
      <alignment horizontal="center" vertical="center"/>
    </xf>
    <xf numFmtId="0" fontId="5" fillId="5" borderId="7" xfId="0" applyFont="1" applyFill="1" applyBorder="1" applyAlignment="1">
      <alignment horizontal="center" vertical="center"/>
    </xf>
    <xf numFmtId="0" fontId="1" fillId="5" borderId="6" xfId="0" applyFont="1" applyFill="1" applyBorder="1" applyAlignment="1">
      <alignment horizontal="center"/>
    </xf>
    <xf numFmtId="0" fontId="0" fillId="5" borderId="1" xfId="0" applyFill="1" applyBorder="1" applyAlignment="1">
      <alignment horizontal="left"/>
    </xf>
    <xf numFmtId="0" fontId="1" fillId="5" borderId="1" xfId="0" applyFont="1" applyFill="1" applyBorder="1" applyAlignment="1">
      <alignment horizontal="center"/>
    </xf>
    <xf numFmtId="0" fontId="1" fillId="5" borderId="1" xfId="0" applyFont="1" applyFill="1" applyBorder="1" applyAlignment="1">
      <alignment horizontal="left"/>
    </xf>
  </cellXfs>
  <cellStyles count="4">
    <cellStyle name="Comma" xfId="1" builtinId="3"/>
    <cellStyle name="Currency" xfId="3" builtinId="4"/>
    <cellStyle name="Normal" xfId="0" builtinId="0"/>
    <cellStyle name="Percent" xfId="2" builtinId="5"/>
  </cellStyles>
  <dxfs count="3">
    <dxf>
      <font>
        <b/>
        <i val="0"/>
        <u val="double"/>
        <color rgb="FFFF0000"/>
      </font>
    </dxf>
    <dxf>
      <font>
        <color rgb="FF9C0006"/>
      </font>
      <fill>
        <patternFill>
          <bgColor rgb="FFFFC7CE"/>
        </patternFill>
      </fill>
    </dxf>
    <dxf>
      <font>
        <b/>
        <i val="0"/>
        <strike val="0"/>
        <color rgb="FFFF0000"/>
      </font>
    </dxf>
  </dxfs>
  <tableStyles count="0" defaultTableStyle="TableStyleMedium2" defaultPivotStyle="PivotStyleLight16"/>
  <colors>
    <mruColors>
      <color rgb="FFFF9900"/>
      <color rgb="FFFFCC00"/>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33</xdr:row>
      <xdr:rowOff>85725</xdr:rowOff>
    </xdr:from>
    <xdr:to>
      <xdr:col>8</xdr:col>
      <xdr:colOff>85725</xdr:colOff>
      <xdr:row>35</xdr:row>
      <xdr:rowOff>19050</xdr:rowOff>
    </xdr:to>
    <xdr:pic>
      <xdr:nvPicPr>
        <xdr:cNvPr id="4" name="Picture 1" descr="UTWrdmrkAgInstLo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1300" y="5695950"/>
          <a:ext cx="20288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409575</xdr:colOff>
      <xdr:row>0</xdr:row>
      <xdr:rowOff>152400</xdr:rowOff>
    </xdr:from>
    <xdr:to>
      <xdr:col>12</xdr:col>
      <xdr:colOff>552450</xdr:colOff>
      <xdr:row>2</xdr:row>
      <xdr:rowOff>66675</xdr:rowOff>
    </xdr:to>
    <xdr:pic>
      <xdr:nvPicPr>
        <xdr:cNvPr id="5" name="Picture 2" descr="UT-Extension_orang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24525" y="152400"/>
          <a:ext cx="19145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581024</xdr:colOff>
      <xdr:row>9</xdr:row>
      <xdr:rowOff>28575</xdr:rowOff>
    </xdr:from>
    <xdr:to>
      <xdr:col>12</xdr:col>
      <xdr:colOff>581025</xdr:colOff>
      <xdr:row>26</xdr:row>
      <xdr:rowOff>19050</xdr:rowOff>
    </xdr:to>
    <xdr:sp macro="" textlink="">
      <xdr:nvSpPr>
        <xdr:cNvPr id="6" name="TextBox 5"/>
        <xdr:cNvSpPr txBox="1"/>
      </xdr:nvSpPr>
      <xdr:spPr>
        <a:xfrm>
          <a:off x="581024" y="1905000"/>
          <a:ext cx="7315201" cy="2847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100">
              <a:effectLst/>
              <a:latin typeface="+mn-lt"/>
              <a:ea typeface="Calibri"/>
              <a:cs typeface="Times New Roman"/>
            </a:rPr>
            <a:t>The Grain Hauling Cost Calculator was developed as a decision aid to assist Tennessee producers estimate the cost of transporting corn, wheat, and soybeans from their farm to alternative locations. Costs (total, dollars per bushel, or custom rate equivalent in dollars per mile) can be compared between marketing locations based on user-entered parameters. </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The user can enter parameter values, select from a drop down list, or choose to accept the default values. Spreadsheet cells highlighted in dark orange reveal drop down menus that users can select from a list of alternatives. Spreadsheet cells highlighted in light orange can be modified by users to estimate different hauling scenarios. Cells not highlighted in orange cannot be changed as they contain formulas. </a:t>
          </a:r>
        </a:p>
        <a:p>
          <a:pPr marL="0" marR="0">
            <a:lnSpc>
              <a:spcPct val="115000"/>
            </a:lnSpc>
            <a:spcBef>
              <a:spcPts val="0"/>
            </a:spcBef>
            <a:spcAft>
              <a:spcPts val="1000"/>
            </a:spcAft>
          </a:pPr>
          <a:r>
            <a:rPr lang="en-US" sz="1100">
              <a:effectLst/>
              <a:latin typeface="+mn-lt"/>
              <a:ea typeface="Calibri"/>
              <a:cs typeface="Times New Roman"/>
            </a:rPr>
            <a:t>Users enter the following parameters: distance, total bushels to be hauled, bushels per load, loading and unloading time, average fuel use, average speed, diesel price, wage rate, interest rate, and truck and/or trailer information (purchase price, useful life, annual use, repair factor, salvage value, and number of axles). </a:t>
          </a:r>
        </a:p>
        <a:p>
          <a:pPr marL="0" marR="0">
            <a:lnSpc>
              <a:spcPct val="115000"/>
            </a:lnSpc>
            <a:spcBef>
              <a:spcPts val="0"/>
            </a:spcBef>
            <a:spcAft>
              <a:spcPts val="1000"/>
            </a:spcAft>
          </a:pPr>
          <a:r>
            <a:rPr lang="en-US" sz="1100">
              <a:effectLst/>
              <a:latin typeface="+mn-lt"/>
              <a:ea typeface="Calibri"/>
              <a:cs typeface="Times New Roman"/>
            </a:rPr>
            <a:t>Red triangles in the corner of a cell indicate additional information about the contents or values that should be entered in that cell. The grey shaded area on the right hand side of the spreadsheet shows the estimated costs of the scenario entered. </a:t>
          </a:r>
        </a:p>
        <a:p>
          <a:pPr marL="0" marR="0">
            <a:lnSpc>
              <a:spcPct val="115000"/>
            </a:lnSpc>
            <a:spcBef>
              <a:spcPts val="0"/>
            </a:spcBef>
            <a:spcAft>
              <a:spcPts val="1000"/>
            </a:spcAft>
          </a:pPr>
          <a:r>
            <a:rPr lang="en-US" sz="1100">
              <a:effectLst/>
              <a:latin typeface="+mn-lt"/>
              <a:cs typeface="Times New Roman"/>
            </a:rPr>
            <a:t>A PDF of</a:t>
          </a:r>
          <a:r>
            <a:rPr lang="en-US" sz="1100" baseline="0">
              <a:effectLst/>
              <a:latin typeface="+mn-lt"/>
              <a:cs typeface="Times New Roman"/>
            </a:rPr>
            <a:t> the instructions along with a formula appendix is available for donwload below the spreadsheet link.</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0</xdr:rowOff>
    </xdr:from>
    <xdr:to>
      <xdr:col>13</xdr:col>
      <xdr:colOff>600075</xdr:colOff>
      <xdr:row>96</xdr:row>
      <xdr:rowOff>180974</xdr:rowOff>
    </xdr:to>
    <mc:AlternateContent xmlns:mc="http://schemas.openxmlformats.org/markup-compatibility/2006" xmlns:a14="http://schemas.microsoft.com/office/drawing/2010/main">
      <mc:Choice Requires="a14">
        <xdr:sp macro="" textlink="">
          <xdr:nvSpPr>
            <xdr:cNvPr id="2" name="TextBox 1"/>
            <xdr:cNvSpPr txBox="1"/>
          </xdr:nvSpPr>
          <xdr:spPr>
            <a:xfrm>
              <a:off x="619125" y="0"/>
              <a:ext cx="7905750" cy="18468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100">
                  <a:effectLst/>
                  <a:latin typeface="+mn-lt"/>
                  <a:ea typeface="Calibri"/>
                  <a:cs typeface="Times New Roman"/>
                </a:rPr>
                <a:t> </a:t>
              </a:r>
              <a:r>
                <a:rPr lang="en-US" sz="1400" b="1">
                  <a:effectLst/>
                  <a:latin typeface="+mn-lt"/>
                  <a:ea typeface="Calibri"/>
                  <a:cs typeface="Times New Roman"/>
                </a:rPr>
                <a:t>Grain Hauling Cost Calculator Instructions</a:t>
              </a:r>
              <a:r>
                <a:rPr lang="en-US" sz="1100">
                  <a:effectLst/>
                  <a:latin typeface="+mn-lt"/>
                  <a:ea typeface="Calibri"/>
                  <a:cs typeface="Times New Roman"/>
                </a:rPr>
                <a:t>                                                                                                       </a:t>
              </a:r>
            </a:p>
            <a:p>
              <a:pPr marL="0" marR="0">
                <a:lnSpc>
                  <a:spcPct val="115000"/>
                </a:lnSpc>
                <a:spcBef>
                  <a:spcPts val="0"/>
                </a:spcBef>
                <a:spcAft>
                  <a:spcPts val="1000"/>
                </a:spcAft>
              </a:pPr>
              <a:r>
                <a:rPr lang="en-US" sz="1100" i="1">
                  <a:effectLst/>
                  <a:latin typeface="+mn-lt"/>
                  <a:ea typeface="Calibri"/>
                  <a:cs typeface="Times New Roman"/>
                </a:rPr>
                <a:t>Introduction:</a:t>
              </a:r>
              <a:endParaRPr lang="en-US" sz="1100">
                <a:effectLst/>
                <a:latin typeface="+mn-lt"/>
                <a:ea typeface="Calibri"/>
                <a:cs typeface="Times New Roman"/>
              </a:endParaRPr>
            </a:p>
            <a:p>
              <a:pPr marL="0" marR="0">
                <a:lnSpc>
                  <a:spcPct val="115000"/>
                </a:lnSpc>
                <a:spcBef>
                  <a:spcPts val="0"/>
                </a:spcBef>
                <a:spcAft>
                  <a:spcPts val="1000"/>
                </a:spcAft>
              </a:pPr>
              <a:r>
                <a:rPr lang="en-US" sz="1100">
                  <a:effectLst/>
                  <a:latin typeface="+mn-lt"/>
                  <a:ea typeface="Calibri"/>
                  <a:cs typeface="Times New Roman"/>
                </a:rPr>
                <a:t>The Grain Hauling Cost Calculator was developed as a decision aid to assist Tennessee producers estimate the cost of transporting corn, wheat, and soybeans from their farm to alternative locations. Costs (total, dollars per bushel, or custom rate equivalent in dollars per mile) can be compared between marketing locations based on user-entered parameters. Users enter the following parameters: distance, total bushels to be hauled, bushels per load, loading and unloading time, average fuel use, average speed, diesel price, wage rate, interest rate, and truck and/or trailer information (purchase price, useful life, annual use, repair factor, salvage value, and number of axles). The user can enter parameter values, select from a drop down list, or choose to accept the default values. Spreadsheet cells highlighted in dark orange reveal drop down menus that users can select from a list of alternatives. Spreadsheet cells highlighted in light orange can be modified by the user to estimate different hauling scenarios. Cells not highlighted in orange cannot be changed as they contain formulas. Red triangles in the corner of a cell indicate additional information about the contents or values that should be entered in that cell. The grey shaded area on the right hand side of the spreadsheet shows the estimated costs of the scenario entered. The “Print” button located in the bottom right hand corner of the spreadsheet allows the user to print a one page summary using their default printer.</a:t>
              </a:r>
            </a:p>
            <a:p>
              <a:pPr marL="0" marR="0">
                <a:lnSpc>
                  <a:spcPct val="115000"/>
                </a:lnSpc>
                <a:spcBef>
                  <a:spcPts val="0"/>
                </a:spcBef>
                <a:spcAft>
                  <a:spcPts val="1000"/>
                </a:spcAft>
              </a:pPr>
              <a:r>
                <a:rPr lang="en-US" sz="1100" i="1">
                  <a:effectLst/>
                  <a:latin typeface="+mn-lt"/>
                  <a:ea typeface="Calibri"/>
                  <a:cs typeface="Times New Roman"/>
                </a:rPr>
                <a:t>Commodity: </a:t>
              </a:r>
              <a:endParaRPr lang="en-US" sz="1100">
                <a:effectLst/>
                <a:latin typeface="+mn-lt"/>
                <a:ea typeface="Calibri"/>
                <a:cs typeface="Times New Roman"/>
              </a:endParaRPr>
            </a:p>
            <a:p>
              <a:pPr marL="0" marR="0" indent="457200">
                <a:lnSpc>
                  <a:spcPct val="115000"/>
                </a:lnSpc>
                <a:spcBef>
                  <a:spcPts val="0"/>
                </a:spcBef>
                <a:spcAft>
                  <a:spcPts val="1000"/>
                </a:spcAft>
              </a:pPr>
              <a:r>
                <a:rPr lang="en-US" sz="1100">
                  <a:effectLst/>
                  <a:latin typeface="+mn-lt"/>
                  <a:ea typeface="Calibri"/>
                  <a:cs typeface="Times New Roman"/>
                </a:rPr>
                <a:t>Users can select from three commodities:  corn, soybeans, and wheat. The commodity selected is used to estimate the weight per load. Default weights for each commodity from the Chicago Mercantile Exchange (CME) are:  corn – 56 lbs/bu; soybeans – 60 lbs/bu; and wheat – 60 lbs/bu. Total bushels per load may not exceed 1,200. Additionally, if the estimated weight per axle for the truck and/or trailer exceeds the Tennessee Department of Transportation’s limits, an error message will appear. </a:t>
              </a:r>
              <a:r>
                <a:rPr lang="en-US" sz="1100" b="1" i="1">
                  <a:effectLst/>
                  <a:latin typeface="+mn-lt"/>
                  <a:ea typeface="Calibri"/>
                  <a:cs typeface="Times New Roman"/>
                </a:rPr>
                <a:t>This restriction is not a guarantee that a truck will not be over weight limits if an error message does not appear, as moisture content and thus weight will vary in addition to individual truck and trailer weights.</a:t>
              </a:r>
              <a:endParaRPr lang="en-US" sz="1100">
                <a:effectLst/>
                <a:latin typeface="+mn-lt"/>
                <a:ea typeface="Calibri"/>
                <a:cs typeface="Times New Roman"/>
              </a:endParaRPr>
            </a:p>
            <a:p>
              <a:pPr marL="0" marR="0" indent="457200">
                <a:lnSpc>
                  <a:spcPct val="115000"/>
                </a:lnSpc>
                <a:spcBef>
                  <a:spcPts val="0"/>
                </a:spcBef>
                <a:spcAft>
                  <a:spcPts val="1000"/>
                </a:spcAft>
              </a:pPr>
              <a:r>
                <a:rPr lang="en-US" sz="1100">
                  <a:effectLst/>
                  <a:latin typeface="+mn-lt"/>
                  <a:ea typeface="Calibri"/>
                  <a:cs typeface="Times New Roman"/>
                </a:rPr>
                <a:t>Tennessee Department of Transportation limits the total load weight to a maximum of 80,000 lbs (73,280 lbs on interstate highways) and further limits weight per axle to 20,000 lbs (18,000 lbs on inter-state highways) for single axles and 34,000 lbs (32,000 lbs on inter-state highways) for tandem axles. Weight restrictions are important to consider for individual routes as restrictions may vary depending on county, road, and time of year.</a:t>
              </a:r>
            </a:p>
            <a:p>
              <a:pPr marL="0" marR="0">
                <a:lnSpc>
                  <a:spcPct val="115000"/>
                </a:lnSpc>
                <a:spcBef>
                  <a:spcPts val="0"/>
                </a:spcBef>
                <a:spcAft>
                  <a:spcPts val="1000"/>
                </a:spcAft>
              </a:pPr>
              <a:r>
                <a:rPr lang="en-US" sz="1100" i="1">
                  <a:effectLst/>
                  <a:latin typeface="+mn-lt"/>
                  <a:ea typeface="Calibri"/>
                  <a:cs typeface="Times New Roman"/>
                </a:rPr>
                <a:t>Haul Details:</a:t>
              </a:r>
              <a:endParaRPr lang="en-US" sz="1100">
                <a:effectLst/>
                <a:latin typeface="+mn-lt"/>
                <a:ea typeface="Calibri"/>
                <a:cs typeface="Times New Roman"/>
              </a:endParaRPr>
            </a:p>
            <a:p>
              <a:pPr marL="0" marR="0" indent="457200">
                <a:lnSpc>
                  <a:spcPct val="115000"/>
                </a:lnSpc>
                <a:spcBef>
                  <a:spcPts val="0"/>
                </a:spcBef>
                <a:spcAft>
                  <a:spcPts val="1000"/>
                </a:spcAft>
              </a:pPr>
              <a:r>
                <a:rPr lang="en-US" sz="1100">
                  <a:effectLst/>
                  <a:latin typeface="+mn-lt"/>
                  <a:ea typeface="Calibri"/>
                  <a:cs typeface="Times New Roman"/>
                </a:rPr>
                <a:t>This section allows the user to enter specific details about their haul. </a:t>
              </a:r>
              <a:r>
                <a:rPr lang="en-US" sz="1100" b="1">
                  <a:effectLst/>
                  <a:latin typeface="+mn-lt"/>
                  <a:ea typeface="Calibri"/>
                  <a:cs typeface="Times New Roman"/>
                </a:rPr>
                <a:t>Distance</a:t>
              </a:r>
              <a:r>
                <a:rPr lang="en-US" sz="1100">
                  <a:effectLst/>
                  <a:latin typeface="+mn-lt"/>
                  <a:ea typeface="Calibri"/>
                  <a:cs typeface="Times New Roman"/>
                </a:rPr>
                <a:t> is the number of miles travelled one way from the loading point to the unloading point. </a:t>
              </a:r>
              <a:r>
                <a:rPr lang="en-US" sz="1100" b="1">
                  <a:effectLst/>
                  <a:latin typeface="+mn-lt"/>
                  <a:ea typeface="Calibri"/>
                  <a:cs typeface="Times New Roman"/>
                </a:rPr>
                <a:t>Total Number of Bushels</a:t>
              </a:r>
              <a:r>
                <a:rPr lang="en-US" sz="1100">
                  <a:effectLst/>
                  <a:latin typeface="+mn-lt"/>
                  <a:ea typeface="Calibri"/>
                  <a:cs typeface="Times New Roman"/>
                </a:rPr>
                <a:t> is the total amount of the commodity that will be transported from one location to another, not the number of bushels per load. </a:t>
              </a:r>
              <a:r>
                <a:rPr lang="en-US" sz="1100" b="1">
                  <a:effectLst/>
                  <a:latin typeface="+mn-lt"/>
                  <a:ea typeface="Calibri"/>
                  <a:cs typeface="Times New Roman"/>
                </a:rPr>
                <a:t>Bushels per Load</a:t>
              </a:r>
              <a:r>
                <a:rPr lang="en-US" sz="1100">
                  <a:effectLst/>
                  <a:latin typeface="+mn-lt"/>
                  <a:ea typeface="Calibri"/>
                  <a:cs typeface="Times New Roman"/>
                </a:rPr>
                <a:t> are the total number of bushels that can be loaded on the truck or truck and trailer (specified by the user under Truck/Trailer Information). </a:t>
              </a:r>
              <a:r>
                <a:rPr lang="en-US" sz="1100" b="1">
                  <a:effectLst/>
                  <a:latin typeface="+mn-lt"/>
                  <a:ea typeface="Calibri"/>
                  <a:cs typeface="Times New Roman"/>
                </a:rPr>
                <a:t>Number of Loads</a:t>
              </a:r>
              <a:r>
                <a:rPr lang="en-US" sz="1100">
                  <a:effectLst/>
                  <a:latin typeface="+mn-lt"/>
                  <a:ea typeface="Calibri"/>
                  <a:cs typeface="Times New Roman"/>
                </a:rPr>
                <a:t> is the total number of trips it will take to haul the total number of bushels given the bushels per load. Number of loads is calculated as total number of bushels divided by bushels per load, the number is rounded up as it is assumed that all bushels will be delivered. For example, if total bushels are 2,900 and the bushels that can be hauled per load are 1,000 then the number of loads is 3. </a:t>
              </a:r>
              <a:r>
                <a:rPr lang="en-US" sz="1100" b="1">
                  <a:effectLst/>
                  <a:latin typeface="+mn-lt"/>
                  <a:ea typeface="Calibri"/>
                  <a:cs typeface="Times New Roman"/>
                </a:rPr>
                <a:t>Loading Time</a:t>
              </a:r>
              <a:r>
                <a:rPr lang="en-US" sz="1100">
                  <a:effectLst/>
                  <a:latin typeface="+mn-lt"/>
                  <a:ea typeface="Calibri"/>
                  <a:cs typeface="Times New Roman"/>
                </a:rPr>
                <a:t> is the number of hours required to load the truck and trailer. Loading time is used when estimating the total labor cost. </a:t>
              </a:r>
              <a:r>
                <a:rPr lang="en-US" sz="1100" b="1">
                  <a:effectLst/>
                  <a:latin typeface="+mn-lt"/>
                  <a:ea typeface="Calibri"/>
                  <a:cs typeface="Times New Roman"/>
                </a:rPr>
                <a:t>Unloading Time</a:t>
              </a:r>
              <a:r>
                <a:rPr lang="en-US" sz="1100">
                  <a:effectLst/>
                  <a:latin typeface="+mn-lt"/>
                  <a:ea typeface="Calibri"/>
                  <a:cs typeface="Times New Roman"/>
                </a:rPr>
                <a:t> is the estimated number of hours it will take to unload the truck and trailer. Wait times should be included in unloading time as this will affect labor costs. </a:t>
              </a:r>
              <a:r>
                <a:rPr lang="en-US" sz="1100" b="1">
                  <a:effectLst/>
                  <a:latin typeface="+mn-lt"/>
                  <a:ea typeface="Calibri"/>
                  <a:cs typeface="Times New Roman"/>
                </a:rPr>
                <a:t>Average Fuel Use</a:t>
              </a:r>
              <a:r>
                <a:rPr lang="en-US" sz="1100">
                  <a:effectLst/>
                  <a:latin typeface="+mn-lt"/>
                  <a:ea typeface="Calibri"/>
                  <a:cs typeface="Times New Roman"/>
                </a:rPr>
                <a:t> is the fuel efficiency of the truck and trailer described below in the Truck/Trailer Information section. The number entered should reflect an average of both loaded and unloaded miles. For example, if the loaded fuel efficiency is 4 miles per gallon and unloaded is 8 miles per gallon then the user should enter 6 (</a:t>
              </a:r>
              <a14:m>
                <m:oMath xmlns:m="http://schemas.openxmlformats.org/officeDocument/2006/math">
                  <m:f>
                    <m:fPr>
                      <m:ctrlPr>
                        <a:rPr lang="en-US" sz="1100" i="1">
                          <a:effectLst/>
                          <a:latin typeface="Cambria Math"/>
                          <a:ea typeface="Calibri"/>
                          <a:cs typeface="Times New Roman"/>
                        </a:rPr>
                      </m:ctrlPr>
                    </m:fPr>
                    <m:num>
                      <m:r>
                        <a:rPr lang="en-US" sz="1100" i="1">
                          <a:effectLst/>
                          <a:latin typeface="Cambria Math"/>
                          <a:ea typeface="Calibri"/>
                          <a:cs typeface="Times New Roman"/>
                        </a:rPr>
                        <m:t>4+8</m:t>
                      </m:r>
                    </m:num>
                    <m:den>
                      <m:r>
                        <a:rPr lang="en-US" sz="1100" i="1">
                          <a:effectLst/>
                          <a:latin typeface="Cambria Math"/>
                          <a:ea typeface="Calibri"/>
                          <a:cs typeface="Times New Roman"/>
                        </a:rPr>
                        <m:t>2</m:t>
                      </m:r>
                    </m:den>
                  </m:f>
                </m:oMath>
              </a14:m>
              <a:r>
                <a:rPr lang="en-US" sz="1100">
                  <a:effectLst/>
                  <a:latin typeface="+mn-lt"/>
                  <a:ea typeface="Calibri"/>
                  <a:cs typeface="Times New Roman"/>
                </a:rPr>
                <a:t>). </a:t>
              </a:r>
              <a:r>
                <a:rPr lang="en-US" sz="1100" b="1">
                  <a:effectLst/>
                  <a:latin typeface="+mn-lt"/>
                  <a:ea typeface="Calibri"/>
                  <a:cs typeface="Times New Roman"/>
                </a:rPr>
                <a:t>Average Speed</a:t>
              </a:r>
              <a:r>
                <a:rPr lang="en-US" sz="1100">
                  <a:effectLst/>
                  <a:latin typeface="+mn-lt"/>
                  <a:ea typeface="Calibri"/>
                  <a:cs typeface="Times New Roman"/>
                </a:rPr>
                <a:t> is the average speed in miles per hour the truck will be travelling during the haul. It is important to consider stops, starts, road conditions, topography, differences in loaded versus unloaded miles, and speed limits when estimating average speed.</a:t>
              </a:r>
            </a:p>
            <a:p>
              <a:pPr marL="0" marR="0">
                <a:lnSpc>
                  <a:spcPct val="115000"/>
                </a:lnSpc>
                <a:spcBef>
                  <a:spcPts val="0"/>
                </a:spcBef>
                <a:spcAft>
                  <a:spcPts val="1000"/>
                </a:spcAft>
              </a:pPr>
              <a:r>
                <a:rPr lang="en-US" sz="1100" i="1">
                  <a:effectLst/>
                  <a:latin typeface="+mn-lt"/>
                  <a:ea typeface="Calibri"/>
                  <a:cs typeface="Times New Roman"/>
                </a:rPr>
                <a:t>Inputs: </a:t>
              </a:r>
              <a:endParaRPr lang="en-US" sz="1100">
                <a:effectLst/>
                <a:latin typeface="+mn-lt"/>
                <a:ea typeface="Calibri"/>
                <a:cs typeface="Times New Roman"/>
              </a:endParaRPr>
            </a:p>
            <a:p>
              <a:pPr marL="0" marR="0" indent="457200">
                <a:lnSpc>
                  <a:spcPct val="115000"/>
                </a:lnSpc>
                <a:spcBef>
                  <a:spcPts val="0"/>
                </a:spcBef>
                <a:spcAft>
                  <a:spcPts val="1000"/>
                </a:spcAft>
              </a:pPr>
              <a:r>
                <a:rPr lang="en-US" sz="1100" b="1">
                  <a:effectLst/>
                  <a:latin typeface="+mn-lt"/>
                  <a:ea typeface="Calibri"/>
                  <a:cs typeface="Times New Roman"/>
                </a:rPr>
                <a:t>Diesel Fuel</a:t>
              </a:r>
              <a:r>
                <a:rPr lang="en-US" sz="1100">
                  <a:effectLst/>
                  <a:latin typeface="+mn-lt"/>
                  <a:ea typeface="Calibri"/>
                  <a:cs typeface="Times New Roman"/>
                </a:rPr>
                <a:t> is the dollars per gallon that the tucker pays for fuel. </a:t>
              </a:r>
              <a:r>
                <a:rPr lang="en-US" sz="1100" b="1">
                  <a:effectLst/>
                  <a:latin typeface="+mn-lt"/>
                  <a:ea typeface="Calibri"/>
                  <a:cs typeface="Times New Roman"/>
                </a:rPr>
                <a:t>Wage Rate</a:t>
              </a:r>
              <a:r>
                <a:rPr lang="en-US" sz="1100">
                  <a:effectLst/>
                  <a:latin typeface="+mn-lt"/>
                  <a:ea typeface="Calibri"/>
                  <a:cs typeface="Times New Roman"/>
                </a:rPr>
                <a:t> is the dollars per hour being paid to the truck driver. A wage rate for producers hauling their own production should still be entered (your time is a cost). </a:t>
              </a:r>
              <a:r>
                <a:rPr lang="en-US" sz="1100" b="1">
                  <a:effectLst/>
                  <a:latin typeface="+mn-lt"/>
                  <a:ea typeface="Calibri"/>
                  <a:cs typeface="Times New Roman"/>
                </a:rPr>
                <a:t>Interest Rate</a:t>
              </a:r>
              <a:r>
                <a:rPr lang="en-US" sz="1100">
                  <a:effectLst/>
                  <a:latin typeface="+mn-lt"/>
                  <a:ea typeface="Calibri"/>
                  <a:cs typeface="Times New Roman"/>
                </a:rPr>
                <a:t> is the current percentage at which money can be borrowed. </a:t>
              </a:r>
              <a:r>
                <a:rPr lang="en-US" sz="1100" b="1">
                  <a:effectLst/>
                  <a:latin typeface="+mn-lt"/>
                  <a:ea typeface="Calibri"/>
                  <a:cs typeface="Times New Roman"/>
                </a:rPr>
                <a:t>Share of Annual Truck Use</a:t>
              </a:r>
              <a:r>
                <a:rPr lang="en-US" sz="1100">
                  <a:effectLst/>
                  <a:latin typeface="+mn-lt"/>
                  <a:ea typeface="Calibri"/>
                  <a:cs typeface="Times New Roman"/>
                </a:rPr>
                <a:t> is an estimate of the fraction of the truck’s total annual use used to haul the total number of bushels entered above. This is used to assign fixed costs to the haul. For example, if total fixed costs for the truck are $10,000 for the year and the share of annual truck use is 10% then the total fixed cost attributed to the haul is $1,000. </a:t>
              </a:r>
            </a:p>
            <a:p>
              <a:pPr marL="0" marR="0">
                <a:lnSpc>
                  <a:spcPct val="115000"/>
                </a:lnSpc>
                <a:spcBef>
                  <a:spcPts val="0"/>
                </a:spcBef>
                <a:spcAft>
                  <a:spcPts val="1000"/>
                </a:spcAft>
              </a:pPr>
              <a:r>
                <a:rPr lang="en-US" sz="1100" i="1">
                  <a:effectLst/>
                  <a:latin typeface="+mn-lt"/>
                  <a:ea typeface="Calibri"/>
                  <a:cs typeface="Times New Roman"/>
                </a:rPr>
                <a:t>Truck (Tractor) and Trailer Information:</a:t>
              </a:r>
              <a:endParaRPr lang="en-US" sz="1100">
                <a:effectLst/>
                <a:latin typeface="+mn-lt"/>
                <a:ea typeface="Calibri"/>
                <a:cs typeface="Times New Roman"/>
              </a:endParaRPr>
            </a:p>
            <a:p>
              <a:pPr marL="0" marR="0" indent="457200">
                <a:lnSpc>
                  <a:spcPct val="115000"/>
                </a:lnSpc>
                <a:spcBef>
                  <a:spcPts val="0"/>
                </a:spcBef>
                <a:spcAft>
                  <a:spcPts val="1000"/>
                </a:spcAft>
              </a:pPr>
              <a:r>
                <a:rPr lang="en-US" sz="1100">
                  <a:effectLst/>
                  <a:latin typeface="+mn-lt"/>
                  <a:ea typeface="Calibri"/>
                  <a:cs typeface="Times New Roman"/>
                </a:rPr>
                <a:t>Truck (Tractor) and trailer information allows the user to describe the truck and trailer used in the haul. </a:t>
              </a:r>
              <a:r>
                <a:rPr lang="en-US" sz="1100" b="1">
                  <a:effectLst/>
                  <a:latin typeface="+mn-lt"/>
                  <a:ea typeface="Calibri"/>
                  <a:cs typeface="Times New Roman"/>
                </a:rPr>
                <a:t>Purchase Price</a:t>
              </a:r>
              <a:r>
                <a:rPr lang="en-US" sz="1100">
                  <a:effectLst/>
                  <a:latin typeface="+mn-lt"/>
                  <a:ea typeface="Calibri"/>
                  <a:cs typeface="Times New Roman"/>
                </a:rPr>
                <a:t> is the purchase price in dollars of the truck and trailer. If the truck and/or trailer was/were obtained via trade then the estimated or appraised value should be entered. </a:t>
              </a:r>
              <a:r>
                <a:rPr lang="en-US" sz="1100" b="1">
                  <a:effectLst/>
                  <a:latin typeface="+mn-lt"/>
                  <a:ea typeface="Calibri"/>
                  <a:cs typeface="Times New Roman"/>
                </a:rPr>
                <a:t>Useful Life</a:t>
              </a:r>
              <a:r>
                <a:rPr lang="en-US" sz="1100">
                  <a:effectLst/>
                  <a:latin typeface="+mn-lt"/>
                  <a:ea typeface="Calibri"/>
                  <a:cs typeface="Times New Roman"/>
                </a:rPr>
                <a:t> in hours is the total amount of time the truck or trailer will be utilized on the operation. For example, if the truck is used an average of 240 hours per year and the truck is anticipated to be used for 10 years then the total useful life in hours is 2,400 hours. It is important to note, this decision aid was designed for farm grain trucks not highway tractor trailers and, as such estimates should reflect this. </a:t>
              </a:r>
              <a:r>
                <a:rPr lang="en-US" sz="1100" b="1">
                  <a:effectLst/>
                  <a:latin typeface="+mn-lt"/>
                  <a:ea typeface="Calibri"/>
                  <a:cs typeface="Times New Roman"/>
                </a:rPr>
                <a:t>Annual Use</a:t>
              </a:r>
              <a:r>
                <a:rPr lang="en-US" sz="1100">
                  <a:effectLst/>
                  <a:latin typeface="+mn-lt"/>
                  <a:ea typeface="Calibri"/>
                  <a:cs typeface="Times New Roman"/>
                </a:rPr>
                <a:t> is the number of hours the truck or trailer is used per year. Annual use should include all sources of use not just the hours used on the estimated haul or hauling grain in general. </a:t>
              </a:r>
              <a:r>
                <a:rPr lang="en-US" sz="1100" b="1">
                  <a:effectLst/>
                  <a:latin typeface="+mn-lt"/>
                  <a:ea typeface="Calibri"/>
                  <a:cs typeface="Times New Roman"/>
                </a:rPr>
                <a:t>Repair Factor</a:t>
              </a:r>
              <a:r>
                <a:rPr lang="en-US" sz="1100">
                  <a:effectLst/>
                  <a:latin typeface="+mn-lt"/>
                  <a:ea typeface="Calibri"/>
                  <a:cs typeface="Times New Roman"/>
                </a:rPr>
                <a:t> is used to estimate the annual costs of repair and maintenance (see formulas below for additional details). Typically repair factors for a truck will range from 0.2 to 0.35 and a trailer will range from 0.1 to 0.2. </a:t>
              </a:r>
              <a:r>
                <a:rPr lang="en-US" sz="1100" b="1">
                  <a:effectLst/>
                  <a:latin typeface="+mn-lt"/>
                  <a:ea typeface="Calibri"/>
                  <a:cs typeface="Times New Roman"/>
                </a:rPr>
                <a:t>Salvage Value</a:t>
              </a:r>
              <a:r>
                <a:rPr lang="en-US" sz="1100">
                  <a:effectLst/>
                  <a:latin typeface="+mn-lt"/>
                  <a:ea typeface="Calibri"/>
                  <a:cs typeface="Times New Roman"/>
                </a:rPr>
                <a:t> is the estimated value of the truck or trailer at the end of its useful life. </a:t>
              </a:r>
              <a:r>
                <a:rPr lang="en-US" sz="1100" b="1">
                  <a:effectLst/>
                  <a:latin typeface="+mn-lt"/>
                  <a:ea typeface="Calibri"/>
                  <a:cs typeface="Times New Roman"/>
                </a:rPr>
                <a:t>Number of Single Axles</a:t>
              </a:r>
              <a:r>
                <a:rPr lang="en-US" sz="1100">
                  <a:effectLst/>
                  <a:latin typeface="+mn-lt"/>
                  <a:ea typeface="Calibri"/>
                  <a:cs typeface="Times New Roman"/>
                </a:rPr>
                <a:t> is the total number of single axles on the truck or trailer. </a:t>
              </a:r>
              <a:r>
                <a:rPr lang="en-US" sz="1100" b="1">
                  <a:effectLst/>
                  <a:latin typeface="+mn-lt"/>
                  <a:ea typeface="Calibri"/>
                  <a:cs typeface="Times New Roman"/>
                </a:rPr>
                <a:t>Number of Tandem Axles</a:t>
              </a:r>
              <a:r>
                <a:rPr lang="en-US" sz="1100">
                  <a:effectLst/>
                  <a:latin typeface="+mn-lt"/>
                  <a:ea typeface="Calibri"/>
                  <a:cs typeface="Times New Roman"/>
                </a:rPr>
                <a:t> is the total number of tandem axels for the truck and trailer. The total number and type of axles is used to estimate if the truck and trailer exceed the weight limit as determined by the Tennessee Department of Transportation above. Again, this is an estimate not a guarantee the truck/trailer complies with weight restrictions. </a:t>
              </a:r>
            </a:p>
            <a:p>
              <a:pPr marL="0" marR="0">
                <a:lnSpc>
                  <a:spcPct val="115000"/>
                </a:lnSpc>
                <a:spcBef>
                  <a:spcPts val="0"/>
                </a:spcBef>
                <a:spcAft>
                  <a:spcPts val="1000"/>
                </a:spcAft>
              </a:pPr>
              <a:r>
                <a:rPr lang="en-US" sz="1100" i="1">
                  <a:effectLst/>
                  <a:latin typeface="+mn-lt"/>
                  <a:ea typeface="Calibri"/>
                  <a:cs typeface="Times New Roman"/>
                </a:rPr>
                <a:t>Estimated Costs:</a:t>
              </a:r>
              <a:endParaRPr lang="en-US" sz="1100">
                <a:effectLst/>
                <a:latin typeface="+mn-lt"/>
                <a:ea typeface="Calibri"/>
                <a:cs typeface="Times New Roman"/>
              </a:endParaRPr>
            </a:p>
            <a:p>
              <a:pPr marL="0" marR="0" indent="457200">
                <a:lnSpc>
                  <a:spcPct val="115000"/>
                </a:lnSpc>
                <a:spcBef>
                  <a:spcPts val="0"/>
                </a:spcBef>
                <a:spcAft>
                  <a:spcPts val="1000"/>
                </a:spcAft>
              </a:pPr>
              <a:r>
                <a:rPr lang="en-US" sz="1100">
                  <a:effectLst/>
                  <a:latin typeface="+mn-lt"/>
                  <a:ea typeface="Calibri"/>
                  <a:cs typeface="Times New Roman"/>
                </a:rPr>
                <a:t>Estimated costs are segmented into two categories variable and fixed. </a:t>
              </a:r>
              <a:r>
                <a:rPr lang="en-US" sz="1100" b="1">
                  <a:effectLst/>
                  <a:latin typeface="+mn-lt"/>
                  <a:ea typeface="Calibri"/>
                  <a:cs typeface="Times New Roman"/>
                </a:rPr>
                <a:t>Variable Costs</a:t>
              </a:r>
              <a:r>
                <a:rPr lang="en-US" sz="1100">
                  <a:effectLst/>
                  <a:latin typeface="+mn-lt"/>
                  <a:ea typeface="Calibri"/>
                  <a:cs typeface="Times New Roman"/>
                </a:rPr>
                <a:t> are those estimated per trip. </a:t>
              </a:r>
              <a:r>
                <a:rPr lang="en-US" sz="1100" b="1">
                  <a:effectLst/>
                  <a:latin typeface="+mn-lt"/>
                  <a:ea typeface="Calibri"/>
                  <a:cs typeface="Times New Roman"/>
                </a:rPr>
                <a:t>Fixed Costs</a:t>
              </a:r>
              <a:r>
                <a:rPr lang="en-US" sz="1100">
                  <a:effectLst/>
                  <a:latin typeface="+mn-lt"/>
                  <a:ea typeface="Calibri"/>
                  <a:cs typeface="Times New Roman"/>
                </a:rPr>
                <a:t> are costs that occur as a result of ownership of capital assets adjusted for share of annual use. Two variable costs are estimated: fuel and labor (see formulas appendix for further information). Fixed costs estimated are repair and maintenance, capital recovery, and taxes, insurance and housing. Costs are displayed in </a:t>
              </a:r>
              <a:r>
                <a:rPr lang="en-US" sz="1100" b="1">
                  <a:effectLst/>
                  <a:latin typeface="+mn-lt"/>
                  <a:ea typeface="Calibri"/>
                  <a:cs typeface="Times New Roman"/>
                </a:rPr>
                <a:t>Total Cost ($)</a:t>
              </a:r>
              <a:r>
                <a:rPr lang="en-US" sz="1100">
                  <a:effectLst/>
                  <a:latin typeface="+mn-lt"/>
                  <a:ea typeface="Calibri"/>
                  <a:cs typeface="Times New Roman"/>
                </a:rPr>
                <a:t>, </a:t>
              </a:r>
              <a:r>
                <a:rPr lang="en-US" sz="1100" b="1">
                  <a:effectLst/>
                  <a:latin typeface="+mn-lt"/>
                  <a:ea typeface="Calibri"/>
                  <a:cs typeface="Times New Roman"/>
                </a:rPr>
                <a:t>Cost per Bushel ($/bu)</a:t>
              </a:r>
              <a:r>
                <a:rPr lang="en-US" sz="1100">
                  <a:effectLst/>
                  <a:latin typeface="+mn-lt"/>
                  <a:ea typeface="Calibri"/>
                  <a:cs typeface="Times New Roman"/>
                </a:rPr>
                <a:t>, and </a:t>
              </a:r>
              <a:r>
                <a:rPr lang="en-US" sz="1100" b="1">
                  <a:effectLst/>
                  <a:latin typeface="+mn-lt"/>
                  <a:ea typeface="Calibri"/>
                  <a:cs typeface="Times New Roman"/>
                </a:rPr>
                <a:t>Custom Rate Equivalent ($/mile)</a:t>
              </a:r>
              <a:r>
                <a:rPr lang="en-US" sz="1100">
                  <a:effectLst/>
                  <a:latin typeface="+mn-lt"/>
                  <a:ea typeface="Calibri"/>
                  <a:cs typeface="Times New Roman"/>
                </a:rPr>
                <a:t>. Total costs may be useful in budgeting or cash flow analysis for the farm operation.  Cost per bushel is estimated as the total costs divided by the total number of bushels. Cost per bushel is useful when producers are comparing marketing alternatives. For example: Location A is offering $13.80/bu for 5,000 bu of soybeans and hauling costs are estimated at $0.20/bu. Location B is offering $14.00/bu for 5,000 bu of soybeans and hauling costs are estimated at $0.50/bu. Location A results in a net price to the producer of $13.60/bu ($68,000 total) versus Location B $13.50/bu ($67,500 total). The custom rate equivalent allows producers to compare the cost of hauling commodities with their own resources versus contracting with a custom grain hauling company. </a:t>
              </a:r>
            </a:p>
            <a:p>
              <a:pPr marL="0" marR="0">
                <a:lnSpc>
                  <a:spcPct val="115000"/>
                </a:lnSpc>
                <a:spcBef>
                  <a:spcPts val="0"/>
                </a:spcBef>
                <a:spcAft>
                  <a:spcPts val="1000"/>
                </a:spcAft>
              </a:pPr>
              <a:r>
                <a:rPr lang="en-US" sz="1100" i="1">
                  <a:effectLst/>
                  <a:latin typeface="+mn-lt"/>
                  <a:ea typeface="Calibri"/>
                  <a:cs typeface="Times New Roman"/>
                </a:rPr>
                <a:t> </a:t>
              </a:r>
              <a:endParaRPr lang="en-US" sz="1100">
                <a:effectLst/>
                <a:latin typeface="+mn-lt"/>
                <a:ea typeface="Calibri"/>
                <a:cs typeface="Times New Roman"/>
              </a:endParaRPr>
            </a:p>
            <a:p>
              <a:pPr marL="0" marR="0">
                <a:lnSpc>
                  <a:spcPct val="115000"/>
                </a:lnSpc>
                <a:spcBef>
                  <a:spcPts val="0"/>
                </a:spcBef>
                <a:spcAft>
                  <a:spcPts val="1000"/>
                </a:spcAft>
              </a:pPr>
              <a:r>
                <a:rPr lang="en-US" sz="1100" i="1">
                  <a:effectLst/>
                  <a:latin typeface="+mn-lt"/>
                  <a:ea typeface="Calibri"/>
                  <a:cs typeface="Times New Roman"/>
                </a:rPr>
                <a:t>Disclaimer: The information provided within represents estimates that are a result of a set of calculations that are described in more detail in the instructions.  Changes in parameter values and corresponding costs are estimates and the user should use their own reasonable judgment to reflect whether the estimates are appropriate before acting on the results. The user is advised to test the calculator thoroughly before relying on its results.  The University of Tennessee will not be liable for any claim or damage brought against the user by any third party, nor will the University of Tennessee be liable for any consequential, indirect or special damages suffered by the user as a result of using the calculator.</a:t>
              </a:r>
            </a:p>
            <a:p>
              <a:pPr marL="0" marR="0">
                <a:lnSpc>
                  <a:spcPct val="115000"/>
                </a:lnSpc>
                <a:spcBef>
                  <a:spcPts val="0"/>
                </a:spcBef>
                <a:spcAft>
                  <a:spcPts val="1000"/>
                </a:spcAft>
              </a:pPr>
              <a:r>
                <a:rPr lang="en-US" sz="1100">
                  <a:effectLst/>
                  <a:latin typeface="+mn-lt"/>
                  <a:ea typeface="Calibri"/>
                  <a:cs typeface="Times New Roman"/>
                </a:rPr>
                <a:t>Questions and comments can be directed to Dr. Aaron Smith, Assistant Professor, University of Tennessee. Phone: (865) 974-7476 or Email: </a:t>
              </a:r>
              <a:r>
                <a:rPr lang="en-US" sz="1100" u="sng">
                  <a:solidFill>
                    <a:srgbClr val="0000FF"/>
                  </a:solidFill>
                  <a:effectLst/>
                  <a:latin typeface="+mn-lt"/>
                  <a:ea typeface="Calibri"/>
                  <a:cs typeface="Times New Roman"/>
                  <a:hlinkClick xmlns:r="http://schemas.openxmlformats.org/officeDocument/2006/relationships" r:id=""/>
                </a:rPr>
                <a:t>aaron.smith@utk.edu</a:t>
              </a:r>
              <a:r>
                <a:rPr lang="en-US" sz="1100">
                  <a:effectLst/>
                  <a:latin typeface="+mn-lt"/>
                  <a:ea typeface="Calibri"/>
                  <a:cs typeface="Times New Roman"/>
                </a:rPr>
                <a:t>. </a:t>
              </a:r>
              <a:endParaRPr lang="en-US" sz="1100"/>
            </a:p>
          </xdr:txBody>
        </xdr:sp>
      </mc:Choice>
      <mc:Fallback xmlns="">
        <xdr:sp macro="" textlink="">
          <xdr:nvSpPr>
            <xdr:cNvPr id="2" name="TextBox 1"/>
            <xdr:cNvSpPr txBox="1"/>
          </xdr:nvSpPr>
          <xdr:spPr>
            <a:xfrm>
              <a:off x="619125" y="0"/>
              <a:ext cx="7905750" cy="18468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100">
                  <a:effectLst/>
                  <a:latin typeface="+mn-lt"/>
                  <a:ea typeface="Calibri"/>
                  <a:cs typeface="Times New Roman"/>
                </a:rPr>
                <a:t> </a:t>
              </a:r>
              <a:r>
                <a:rPr lang="en-US" sz="1400" b="1">
                  <a:effectLst/>
                  <a:latin typeface="+mn-lt"/>
                  <a:ea typeface="Calibri"/>
                  <a:cs typeface="Times New Roman"/>
                </a:rPr>
                <a:t>Grain Hauling Cost Calculator Instructions</a:t>
              </a:r>
              <a:r>
                <a:rPr lang="en-US" sz="1100">
                  <a:effectLst/>
                  <a:latin typeface="+mn-lt"/>
                  <a:ea typeface="Calibri"/>
                  <a:cs typeface="Times New Roman"/>
                </a:rPr>
                <a:t>                                                                                                       </a:t>
              </a:r>
            </a:p>
            <a:p>
              <a:pPr marL="0" marR="0">
                <a:lnSpc>
                  <a:spcPct val="115000"/>
                </a:lnSpc>
                <a:spcBef>
                  <a:spcPts val="0"/>
                </a:spcBef>
                <a:spcAft>
                  <a:spcPts val="1000"/>
                </a:spcAft>
              </a:pPr>
              <a:r>
                <a:rPr lang="en-US" sz="1100" i="1">
                  <a:effectLst/>
                  <a:latin typeface="+mn-lt"/>
                  <a:ea typeface="Calibri"/>
                  <a:cs typeface="Times New Roman"/>
                </a:rPr>
                <a:t>Introduction:</a:t>
              </a:r>
              <a:endParaRPr lang="en-US" sz="1100">
                <a:effectLst/>
                <a:latin typeface="+mn-lt"/>
                <a:ea typeface="Calibri"/>
                <a:cs typeface="Times New Roman"/>
              </a:endParaRPr>
            </a:p>
            <a:p>
              <a:pPr marL="0" marR="0">
                <a:lnSpc>
                  <a:spcPct val="115000"/>
                </a:lnSpc>
                <a:spcBef>
                  <a:spcPts val="0"/>
                </a:spcBef>
                <a:spcAft>
                  <a:spcPts val="1000"/>
                </a:spcAft>
              </a:pPr>
              <a:r>
                <a:rPr lang="en-US" sz="1100">
                  <a:effectLst/>
                  <a:latin typeface="+mn-lt"/>
                  <a:ea typeface="Calibri"/>
                  <a:cs typeface="Times New Roman"/>
                </a:rPr>
                <a:t>The Grain Hauling Cost Calculator was developed as a decision aid to assist Tennessee producers estimate the cost of transporting corn, wheat, and soybeans from their farm to alternative locations. Costs (total, dollars per bushel, or custom rate equivalent in dollars per mile) can be compared between marketing locations based on user-entered parameters. Users enter the following parameters: distance, total bushels to be hauled, bushels per load, loading and unloading time, average fuel use, average speed, diesel price, wage rate, interest rate, and truck and/or trailer information (purchase price, useful life, annual use, repair factor, salvage value, and number of axles). The user can enter parameter values, select from a drop down list, or choose to accept the default values. Spreadsheet cells highlighted in dark orange reveal drop down menus that users can select from a list of alternatives. Spreadsheet cells highlighted in light orange can be modified by the user to estimate different hauling scenarios. Cells not highlighted in orange cannot be changed as they contain formulas. Red triangles in the corner of a cell indicate additional information about the contents or values that should be entered in that cell. The grey shaded area on the right hand side of the spreadsheet shows the estimated costs of the scenario entered. The “Print” button located in the bottom right hand corner of the spreadsheet allows the user to print a one page summary using their default printer.</a:t>
              </a:r>
            </a:p>
            <a:p>
              <a:pPr marL="0" marR="0">
                <a:lnSpc>
                  <a:spcPct val="115000"/>
                </a:lnSpc>
                <a:spcBef>
                  <a:spcPts val="0"/>
                </a:spcBef>
                <a:spcAft>
                  <a:spcPts val="1000"/>
                </a:spcAft>
              </a:pPr>
              <a:r>
                <a:rPr lang="en-US" sz="1100" i="1">
                  <a:effectLst/>
                  <a:latin typeface="+mn-lt"/>
                  <a:ea typeface="Calibri"/>
                  <a:cs typeface="Times New Roman"/>
                </a:rPr>
                <a:t>Commodity: </a:t>
              </a:r>
              <a:endParaRPr lang="en-US" sz="1100">
                <a:effectLst/>
                <a:latin typeface="+mn-lt"/>
                <a:ea typeface="Calibri"/>
                <a:cs typeface="Times New Roman"/>
              </a:endParaRPr>
            </a:p>
            <a:p>
              <a:pPr marL="0" marR="0" indent="457200">
                <a:lnSpc>
                  <a:spcPct val="115000"/>
                </a:lnSpc>
                <a:spcBef>
                  <a:spcPts val="0"/>
                </a:spcBef>
                <a:spcAft>
                  <a:spcPts val="1000"/>
                </a:spcAft>
              </a:pPr>
              <a:r>
                <a:rPr lang="en-US" sz="1100">
                  <a:effectLst/>
                  <a:latin typeface="+mn-lt"/>
                  <a:ea typeface="Calibri"/>
                  <a:cs typeface="Times New Roman"/>
                </a:rPr>
                <a:t>Users can select from three commodities:  corn, soybeans, and wheat. The commodity selected is used to estimate the weight per load. Default weights for each commodity from the Chicago Mercantile Exchange (CME) are:  corn – 56 lbs/bu; soybeans – 60 lbs/bu; and wheat – 60 lbs/bu. Total bushels per load may not exceed 1,200. Additionally, if the estimated weight per axle for the truck and/or trailer exceeds the Tennessee Department of Transportation’s limits, an error message will appear. </a:t>
              </a:r>
              <a:r>
                <a:rPr lang="en-US" sz="1100" b="1" i="1">
                  <a:effectLst/>
                  <a:latin typeface="+mn-lt"/>
                  <a:ea typeface="Calibri"/>
                  <a:cs typeface="Times New Roman"/>
                </a:rPr>
                <a:t>This restriction is not a guarantee that a truck will not be over weight limits if an error message does not appear, as moisture content and thus weight will vary in addition to individual truck and trailer weights.</a:t>
              </a:r>
              <a:endParaRPr lang="en-US" sz="1100">
                <a:effectLst/>
                <a:latin typeface="+mn-lt"/>
                <a:ea typeface="Calibri"/>
                <a:cs typeface="Times New Roman"/>
              </a:endParaRPr>
            </a:p>
            <a:p>
              <a:pPr marL="0" marR="0" indent="457200">
                <a:lnSpc>
                  <a:spcPct val="115000"/>
                </a:lnSpc>
                <a:spcBef>
                  <a:spcPts val="0"/>
                </a:spcBef>
                <a:spcAft>
                  <a:spcPts val="1000"/>
                </a:spcAft>
              </a:pPr>
              <a:r>
                <a:rPr lang="en-US" sz="1100">
                  <a:effectLst/>
                  <a:latin typeface="+mn-lt"/>
                  <a:ea typeface="Calibri"/>
                  <a:cs typeface="Times New Roman"/>
                </a:rPr>
                <a:t>Tennessee Department of Transportation limits the total load weight to a maximum of 80,000 lbs (73,280 lbs on interstate highways) and further limits weight per axle to 20,000 lbs (18,000 lbs on inter-state highways) for single axles and 34,000 lbs (32,000 lbs on inter-state highways) for tandem axles. Weight restrictions are important to consider for individual routes as restrictions may vary depending on county, road, and time of year.</a:t>
              </a:r>
            </a:p>
            <a:p>
              <a:pPr marL="0" marR="0">
                <a:lnSpc>
                  <a:spcPct val="115000"/>
                </a:lnSpc>
                <a:spcBef>
                  <a:spcPts val="0"/>
                </a:spcBef>
                <a:spcAft>
                  <a:spcPts val="1000"/>
                </a:spcAft>
              </a:pPr>
              <a:r>
                <a:rPr lang="en-US" sz="1100" i="1">
                  <a:effectLst/>
                  <a:latin typeface="+mn-lt"/>
                  <a:ea typeface="Calibri"/>
                  <a:cs typeface="Times New Roman"/>
                </a:rPr>
                <a:t>Haul Details:</a:t>
              </a:r>
              <a:endParaRPr lang="en-US" sz="1100">
                <a:effectLst/>
                <a:latin typeface="+mn-lt"/>
                <a:ea typeface="Calibri"/>
                <a:cs typeface="Times New Roman"/>
              </a:endParaRPr>
            </a:p>
            <a:p>
              <a:pPr marL="0" marR="0" indent="457200">
                <a:lnSpc>
                  <a:spcPct val="115000"/>
                </a:lnSpc>
                <a:spcBef>
                  <a:spcPts val="0"/>
                </a:spcBef>
                <a:spcAft>
                  <a:spcPts val="1000"/>
                </a:spcAft>
              </a:pPr>
              <a:r>
                <a:rPr lang="en-US" sz="1100">
                  <a:effectLst/>
                  <a:latin typeface="+mn-lt"/>
                  <a:ea typeface="Calibri"/>
                  <a:cs typeface="Times New Roman"/>
                </a:rPr>
                <a:t>This section allows the user to enter specific details about their haul. </a:t>
              </a:r>
              <a:r>
                <a:rPr lang="en-US" sz="1100" b="1">
                  <a:effectLst/>
                  <a:latin typeface="+mn-lt"/>
                  <a:ea typeface="Calibri"/>
                  <a:cs typeface="Times New Roman"/>
                </a:rPr>
                <a:t>Distance</a:t>
              </a:r>
              <a:r>
                <a:rPr lang="en-US" sz="1100">
                  <a:effectLst/>
                  <a:latin typeface="+mn-lt"/>
                  <a:ea typeface="Calibri"/>
                  <a:cs typeface="Times New Roman"/>
                </a:rPr>
                <a:t> is the number of miles travelled one way from the loading point to the unloading point. </a:t>
              </a:r>
              <a:r>
                <a:rPr lang="en-US" sz="1100" b="1">
                  <a:effectLst/>
                  <a:latin typeface="+mn-lt"/>
                  <a:ea typeface="Calibri"/>
                  <a:cs typeface="Times New Roman"/>
                </a:rPr>
                <a:t>Total Number of Bushels</a:t>
              </a:r>
              <a:r>
                <a:rPr lang="en-US" sz="1100">
                  <a:effectLst/>
                  <a:latin typeface="+mn-lt"/>
                  <a:ea typeface="Calibri"/>
                  <a:cs typeface="Times New Roman"/>
                </a:rPr>
                <a:t> is the total amount of the commodity that will be transported from one location to another, not the number of bushels per load. </a:t>
              </a:r>
              <a:r>
                <a:rPr lang="en-US" sz="1100" b="1">
                  <a:effectLst/>
                  <a:latin typeface="+mn-lt"/>
                  <a:ea typeface="Calibri"/>
                  <a:cs typeface="Times New Roman"/>
                </a:rPr>
                <a:t>Bushels per Load</a:t>
              </a:r>
              <a:r>
                <a:rPr lang="en-US" sz="1100">
                  <a:effectLst/>
                  <a:latin typeface="+mn-lt"/>
                  <a:ea typeface="Calibri"/>
                  <a:cs typeface="Times New Roman"/>
                </a:rPr>
                <a:t> are the total number of bushels that can be loaded on the truck or truck and trailer (specified by the user under Truck/Trailer Information). </a:t>
              </a:r>
              <a:r>
                <a:rPr lang="en-US" sz="1100" b="1">
                  <a:effectLst/>
                  <a:latin typeface="+mn-lt"/>
                  <a:ea typeface="Calibri"/>
                  <a:cs typeface="Times New Roman"/>
                </a:rPr>
                <a:t>Number of Loads</a:t>
              </a:r>
              <a:r>
                <a:rPr lang="en-US" sz="1100">
                  <a:effectLst/>
                  <a:latin typeface="+mn-lt"/>
                  <a:ea typeface="Calibri"/>
                  <a:cs typeface="Times New Roman"/>
                </a:rPr>
                <a:t> is the total number of trips it will take to haul the total number of bushels given the bushels per load. Number of loads is calculated as total number of bushels divided by bushels per load, the number is rounded up as it is assumed that all bushels will be delivered. For example, if total bushels are 2,900 and the bushels that can be hauled per load are 1,000 then the number of loads is 3. </a:t>
              </a:r>
              <a:r>
                <a:rPr lang="en-US" sz="1100" b="1">
                  <a:effectLst/>
                  <a:latin typeface="+mn-lt"/>
                  <a:ea typeface="Calibri"/>
                  <a:cs typeface="Times New Roman"/>
                </a:rPr>
                <a:t>Loading Time</a:t>
              </a:r>
              <a:r>
                <a:rPr lang="en-US" sz="1100">
                  <a:effectLst/>
                  <a:latin typeface="+mn-lt"/>
                  <a:ea typeface="Calibri"/>
                  <a:cs typeface="Times New Roman"/>
                </a:rPr>
                <a:t> is the number of hours required to load the truck and trailer. Loading time is used when estimating the total labor cost. </a:t>
              </a:r>
              <a:r>
                <a:rPr lang="en-US" sz="1100" b="1">
                  <a:effectLst/>
                  <a:latin typeface="+mn-lt"/>
                  <a:ea typeface="Calibri"/>
                  <a:cs typeface="Times New Roman"/>
                </a:rPr>
                <a:t>Unloading Time</a:t>
              </a:r>
              <a:r>
                <a:rPr lang="en-US" sz="1100">
                  <a:effectLst/>
                  <a:latin typeface="+mn-lt"/>
                  <a:ea typeface="Calibri"/>
                  <a:cs typeface="Times New Roman"/>
                </a:rPr>
                <a:t> is the estimated number of hours it will take to unload the truck and trailer. Wait times should be included in unloading time as this will affect labor costs. </a:t>
              </a:r>
              <a:r>
                <a:rPr lang="en-US" sz="1100" b="1">
                  <a:effectLst/>
                  <a:latin typeface="+mn-lt"/>
                  <a:ea typeface="Calibri"/>
                  <a:cs typeface="Times New Roman"/>
                </a:rPr>
                <a:t>Average Fuel Use</a:t>
              </a:r>
              <a:r>
                <a:rPr lang="en-US" sz="1100">
                  <a:effectLst/>
                  <a:latin typeface="+mn-lt"/>
                  <a:ea typeface="Calibri"/>
                  <a:cs typeface="Times New Roman"/>
                </a:rPr>
                <a:t> is the fuel efficiency of the truck and trailer described below in the Truck/Trailer Information section. The number entered should reflect an average of both loaded and unloaded miles. For example, if the loaded fuel efficiency is 4 miles per gallon and unloaded is 8 miles per gallon then the user should enter 6 (</a:t>
              </a:r>
              <a:r>
                <a:rPr lang="en-US" sz="1100" i="0">
                  <a:effectLst/>
                  <a:latin typeface="Cambria Math"/>
                  <a:cs typeface="Times New Roman"/>
                </a:rPr>
                <a:t>(</a:t>
              </a:r>
              <a:r>
                <a:rPr lang="en-US" sz="1100" i="0">
                  <a:effectLst/>
                  <a:latin typeface="Cambria Math"/>
                  <a:ea typeface="Calibri"/>
                  <a:cs typeface="Times New Roman"/>
                </a:rPr>
                <a:t>4+8)/2</a:t>
              </a:r>
              <a:r>
                <a:rPr lang="en-US" sz="1100">
                  <a:effectLst/>
                  <a:latin typeface="+mn-lt"/>
                  <a:ea typeface="Calibri"/>
                  <a:cs typeface="Times New Roman"/>
                </a:rPr>
                <a:t>). </a:t>
              </a:r>
              <a:r>
                <a:rPr lang="en-US" sz="1100" b="1">
                  <a:effectLst/>
                  <a:latin typeface="+mn-lt"/>
                  <a:ea typeface="Calibri"/>
                  <a:cs typeface="Times New Roman"/>
                </a:rPr>
                <a:t>Average Speed</a:t>
              </a:r>
              <a:r>
                <a:rPr lang="en-US" sz="1100">
                  <a:effectLst/>
                  <a:latin typeface="+mn-lt"/>
                  <a:ea typeface="Calibri"/>
                  <a:cs typeface="Times New Roman"/>
                </a:rPr>
                <a:t> is the average speed in miles per hour the truck will be travelling during the haul. It is important to consider stops, starts, road conditions, topography, differences in loaded versus unloaded miles, and speed limits when estimating average speed.</a:t>
              </a:r>
            </a:p>
            <a:p>
              <a:pPr marL="0" marR="0">
                <a:lnSpc>
                  <a:spcPct val="115000"/>
                </a:lnSpc>
                <a:spcBef>
                  <a:spcPts val="0"/>
                </a:spcBef>
                <a:spcAft>
                  <a:spcPts val="1000"/>
                </a:spcAft>
              </a:pPr>
              <a:r>
                <a:rPr lang="en-US" sz="1100" i="1">
                  <a:effectLst/>
                  <a:latin typeface="+mn-lt"/>
                  <a:ea typeface="Calibri"/>
                  <a:cs typeface="Times New Roman"/>
                </a:rPr>
                <a:t>Inputs: </a:t>
              </a:r>
              <a:endParaRPr lang="en-US" sz="1100">
                <a:effectLst/>
                <a:latin typeface="+mn-lt"/>
                <a:ea typeface="Calibri"/>
                <a:cs typeface="Times New Roman"/>
              </a:endParaRPr>
            </a:p>
            <a:p>
              <a:pPr marL="0" marR="0" indent="457200">
                <a:lnSpc>
                  <a:spcPct val="115000"/>
                </a:lnSpc>
                <a:spcBef>
                  <a:spcPts val="0"/>
                </a:spcBef>
                <a:spcAft>
                  <a:spcPts val="1000"/>
                </a:spcAft>
              </a:pPr>
              <a:r>
                <a:rPr lang="en-US" sz="1100" b="1">
                  <a:effectLst/>
                  <a:latin typeface="+mn-lt"/>
                  <a:ea typeface="Calibri"/>
                  <a:cs typeface="Times New Roman"/>
                </a:rPr>
                <a:t>Diesel Fuel</a:t>
              </a:r>
              <a:r>
                <a:rPr lang="en-US" sz="1100">
                  <a:effectLst/>
                  <a:latin typeface="+mn-lt"/>
                  <a:ea typeface="Calibri"/>
                  <a:cs typeface="Times New Roman"/>
                </a:rPr>
                <a:t> is the dollars per gallon that the tucker pays for fuel. </a:t>
              </a:r>
              <a:r>
                <a:rPr lang="en-US" sz="1100" b="1">
                  <a:effectLst/>
                  <a:latin typeface="+mn-lt"/>
                  <a:ea typeface="Calibri"/>
                  <a:cs typeface="Times New Roman"/>
                </a:rPr>
                <a:t>Wage Rate</a:t>
              </a:r>
              <a:r>
                <a:rPr lang="en-US" sz="1100">
                  <a:effectLst/>
                  <a:latin typeface="+mn-lt"/>
                  <a:ea typeface="Calibri"/>
                  <a:cs typeface="Times New Roman"/>
                </a:rPr>
                <a:t> is the dollars per hour being paid to the truck driver. A wage rate for producers hauling their own production should still be entered (your time is a cost). </a:t>
              </a:r>
              <a:r>
                <a:rPr lang="en-US" sz="1100" b="1">
                  <a:effectLst/>
                  <a:latin typeface="+mn-lt"/>
                  <a:ea typeface="Calibri"/>
                  <a:cs typeface="Times New Roman"/>
                </a:rPr>
                <a:t>Interest Rate</a:t>
              </a:r>
              <a:r>
                <a:rPr lang="en-US" sz="1100">
                  <a:effectLst/>
                  <a:latin typeface="+mn-lt"/>
                  <a:ea typeface="Calibri"/>
                  <a:cs typeface="Times New Roman"/>
                </a:rPr>
                <a:t> is the current percentage at which money can be borrowed. </a:t>
              </a:r>
              <a:r>
                <a:rPr lang="en-US" sz="1100" b="1">
                  <a:effectLst/>
                  <a:latin typeface="+mn-lt"/>
                  <a:ea typeface="Calibri"/>
                  <a:cs typeface="Times New Roman"/>
                </a:rPr>
                <a:t>Share of Annual Truck Use</a:t>
              </a:r>
              <a:r>
                <a:rPr lang="en-US" sz="1100">
                  <a:effectLst/>
                  <a:latin typeface="+mn-lt"/>
                  <a:ea typeface="Calibri"/>
                  <a:cs typeface="Times New Roman"/>
                </a:rPr>
                <a:t> is an estimate of the fraction of the truck’s total annual use used to haul the total number of bushels entered above. This is used to assign fixed costs to the haul. For example, if total fixed costs for the truck are $10,000 for the year and the share of annual truck use is 10% then the total fixed cost attributed to the haul is $1,000. </a:t>
              </a:r>
            </a:p>
            <a:p>
              <a:pPr marL="0" marR="0">
                <a:lnSpc>
                  <a:spcPct val="115000"/>
                </a:lnSpc>
                <a:spcBef>
                  <a:spcPts val="0"/>
                </a:spcBef>
                <a:spcAft>
                  <a:spcPts val="1000"/>
                </a:spcAft>
              </a:pPr>
              <a:r>
                <a:rPr lang="en-US" sz="1100" i="1">
                  <a:effectLst/>
                  <a:latin typeface="+mn-lt"/>
                  <a:ea typeface="Calibri"/>
                  <a:cs typeface="Times New Roman"/>
                </a:rPr>
                <a:t>Truck (Tractor) and Trailer Information:</a:t>
              </a:r>
              <a:endParaRPr lang="en-US" sz="1100">
                <a:effectLst/>
                <a:latin typeface="+mn-lt"/>
                <a:ea typeface="Calibri"/>
                <a:cs typeface="Times New Roman"/>
              </a:endParaRPr>
            </a:p>
            <a:p>
              <a:pPr marL="0" marR="0" indent="457200">
                <a:lnSpc>
                  <a:spcPct val="115000"/>
                </a:lnSpc>
                <a:spcBef>
                  <a:spcPts val="0"/>
                </a:spcBef>
                <a:spcAft>
                  <a:spcPts val="1000"/>
                </a:spcAft>
              </a:pPr>
              <a:r>
                <a:rPr lang="en-US" sz="1100">
                  <a:effectLst/>
                  <a:latin typeface="+mn-lt"/>
                  <a:ea typeface="Calibri"/>
                  <a:cs typeface="Times New Roman"/>
                </a:rPr>
                <a:t>Truck (Tractor) and trailer information allows the user to describe the truck and trailer used in the haul. </a:t>
              </a:r>
              <a:r>
                <a:rPr lang="en-US" sz="1100" b="1">
                  <a:effectLst/>
                  <a:latin typeface="+mn-lt"/>
                  <a:ea typeface="Calibri"/>
                  <a:cs typeface="Times New Roman"/>
                </a:rPr>
                <a:t>Purchase Price</a:t>
              </a:r>
              <a:r>
                <a:rPr lang="en-US" sz="1100">
                  <a:effectLst/>
                  <a:latin typeface="+mn-lt"/>
                  <a:ea typeface="Calibri"/>
                  <a:cs typeface="Times New Roman"/>
                </a:rPr>
                <a:t> is the purchase price in dollars of the truck and trailer. If the truck and/or trailer was/were obtained via trade then the estimated or appraised value should be entered. </a:t>
              </a:r>
              <a:r>
                <a:rPr lang="en-US" sz="1100" b="1">
                  <a:effectLst/>
                  <a:latin typeface="+mn-lt"/>
                  <a:ea typeface="Calibri"/>
                  <a:cs typeface="Times New Roman"/>
                </a:rPr>
                <a:t>Useful Life</a:t>
              </a:r>
              <a:r>
                <a:rPr lang="en-US" sz="1100">
                  <a:effectLst/>
                  <a:latin typeface="+mn-lt"/>
                  <a:ea typeface="Calibri"/>
                  <a:cs typeface="Times New Roman"/>
                </a:rPr>
                <a:t> in hours is the total amount of time the truck or trailer will be utilized on the operation. For example, if the truck is used an average of 240 hours per year and the truck is anticipated to be used for 10 years then the total useful life in hours is 2,400 hours. It is important to note, this decision aid was designed for farm grain trucks not highway tractor trailers and, as such estimates should reflect this. </a:t>
              </a:r>
              <a:r>
                <a:rPr lang="en-US" sz="1100" b="1">
                  <a:effectLst/>
                  <a:latin typeface="+mn-lt"/>
                  <a:ea typeface="Calibri"/>
                  <a:cs typeface="Times New Roman"/>
                </a:rPr>
                <a:t>Annual Use</a:t>
              </a:r>
              <a:r>
                <a:rPr lang="en-US" sz="1100">
                  <a:effectLst/>
                  <a:latin typeface="+mn-lt"/>
                  <a:ea typeface="Calibri"/>
                  <a:cs typeface="Times New Roman"/>
                </a:rPr>
                <a:t> is the number of hours the truck or trailer is used per year. Annual use should include all sources of use not just the hours used on the estimated haul or hauling grain in general. </a:t>
              </a:r>
              <a:r>
                <a:rPr lang="en-US" sz="1100" b="1">
                  <a:effectLst/>
                  <a:latin typeface="+mn-lt"/>
                  <a:ea typeface="Calibri"/>
                  <a:cs typeface="Times New Roman"/>
                </a:rPr>
                <a:t>Repair Factor</a:t>
              </a:r>
              <a:r>
                <a:rPr lang="en-US" sz="1100">
                  <a:effectLst/>
                  <a:latin typeface="+mn-lt"/>
                  <a:ea typeface="Calibri"/>
                  <a:cs typeface="Times New Roman"/>
                </a:rPr>
                <a:t> is used to estimate the annual costs of repair and maintenance (see formulas below for additional details). Typically repair factors for a truck will range from 0.2 to 0.35 and a trailer will range from 0.1 to 0.2. </a:t>
              </a:r>
              <a:r>
                <a:rPr lang="en-US" sz="1100" b="1">
                  <a:effectLst/>
                  <a:latin typeface="+mn-lt"/>
                  <a:ea typeface="Calibri"/>
                  <a:cs typeface="Times New Roman"/>
                </a:rPr>
                <a:t>Salvage Value</a:t>
              </a:r>
              <a:r>
                <a:rPr lang="en-US" sz="1100">
                  <a:effectLst/>
                  <a:latin typeface="+mn-lt"/>
                  <a:ea typeface="Calibri"/>
                  <a:cs typeface="Times New Roman"/>
                </a:rPr>
                <a:t> is the estimated value of the truck or trailer at the end of its useful life. </a:t>
              </a:r>
              <a:r>
                <a:rPr lang="en-US" sz="1100" b="1">
                  <a:effectLst/>
                  <a:latin typeface="+mn-lt"/>
                  <a:ea typeface="Calibri"/>
                  <a:cs typeface="Times New Roman"/>
                </a:rPr>
                <a:t>Number of Single Axles</a:t>
              </a:r>
              <a:r>
                <a:rPr lang="en-US" sz="1100">
                  <a:effectLst/>
                  <a:latin typeface="+mn-lt"/>
                  <a:ea typeface="Calibri"/>
                  <a:cs typeface="Times New Roman"/>
                </a:rPr>
                <a:t> is the total number of single axles on the truck or trailer. </a:t>
              </a:r>
              <a:r>
                <a:rPr lang="en-US" sz="1100" b="1">
                  <a:effectLst/>
                  <a:latin typeface="+mn-lt"/>
                  <a:ea typeface="Calibri"/>
                  <a:cs typeface="Times New Roman"/>
                </a:rPr>
                <a:t>Number of Tandem Axles</a:t>
              </a:r>
              <a:r>
                <a:rPr lang="en-US" sz="1100">
                  <a:effectLst/>
                  <a:latin typeface="+mn-lt"/>
                  <a:ea typeface="Calibri"/>
                  <a:cs typeface="Times New Roman"/>
                </a:rPr>
                <a:t> is the total number of tandem axels for the truck and trailer. The total number and type of axles is used to estimate if the truck and trailer exceed the weight limit as determined by the Tennessee Department of Transportation above. Again, this is an estimate not a guarantee the truck/trailer complies with weight restrictions. </a:t>
              </a:r>
            </a:p>
            <a:p>
              <a:pPr marL="0" marR="0">
                <a:lnSpc>
                  <a:spcPct val="115000"/>
                </a:lnSpc>
                <a:spcBef>
                  <a:spcPts val="0"/>
                </a:spcBef>
                <a:spcAft>
                  <a:spcPts val="1000"/>
                </a:spcAft>
              </a:pPr>
              <a:r>
                <a:rPr lang="en-US" sz="1100" i="1">
                  <a:effectLst/>
                  <a:latin typeface="+mn-lt"/>
                  <a:ea typeface="Calibri"/>
                  <a:cs typeface="Times New Roman"/>
                </a:rPr>
                <a:t>Estimated Costs:</a:t>
              </a:r>
              <a:endParaRPr lang="en-US" sz="1100">
                <a:effectLst/>
                <a:latin typeface="+mn-lt"/>
                <a:ea typeface="Calibri"/>
                <a:cs typeface="Times New Roman"/>
              </a:endParaRPr>
            </a:p>
            <a:p>
              <a:pPr marL="0" marR="0" indent="457200">
                <a:lnSpc>
                  <a:spcPct val="115000"/>
                </a:lnSpc>
                <a:spcBef>
                  <a:spcPts val="0"/>
                </a:spcBef>
                <a:spcAft>
                  <a:spcPts val="1000"/>
                </a:spcAft>
              </a:pPr>
              <a:r>
                <a:rPr lang="en-US" sz="1100">
                  <a:effectLst/>
                  <a:latin typeface="+mn-lt"/>
                  <a:ea typeface="Calibri"/>
                  <a:cs typeface="Times New Roman"/>
                </a:rPr>
                <a:t>Estimated costs are segmented into two categories variable and fixed. </a:t>
              </a:r>
              <a:r>
                <a:rPr lang="en-US" sz="1100" b="1">
                  <a:effectLst/>
                  <a:latin typeface="+mn-lt"/>
                  <a:ea typeface="Calibri"/>
                  <a:cs typeface="Times New Roman"/>
                </a:rPr>
                <a:t>Variable Costs</a:t>
              </a:r>
              <a:r>
                <a:rPr lang="en-US" sz="1100">
                  <a:effectLst/>
                  <a:latin typeface="+mn-lt"/>
                  <a:ea typeface="Calibri"/>
                  <a:cs typeface="Times New Roman"/>
                </a:rPr>
                <a:t> are those estimated per trip. </a:t>
              </a:r>
              <a:r>
                <a:rPr lang="en-US" sz="1100" b="1">
                  <a:effectLst/>
                  <a:latin typeface="+mn-lt"/>
                  <a:ea typeface="Calibri"/>
                  <a:cs typeface="Times New Roman"/>
                </a:rPr>
                <a:t>Fixed Costs</a:t>
              </a:r>
              <a:r>
                <a:rPr lang="en-US" sz="1100">
                  <a:effectLst/>
                  <a:latin typeface="+mn-lt"/>
                  <a:ea typeface="Calibri"/>
                  <a:cs typeface="Times New Roman"/>
                </a:rPr>
                <a:t> are costs that occur as a result of ownership of capital assets adjusted for share of annual use. Two variable costs are estimated: fuel and labor (see formulas appendix for further information). Fixed costs estimated are repair and maintenance, capital recovery, and taxes, insurance and housing. Costs are displayed in </a:t>
              </a:r>
              <a:r>
                <a:rPr lang="en-US" sz="1100" b="1">
                  <a:effectLst/>
                  <a:latin typeface="+mn-lt"/>
                  <a:ea typeface="Calibri"/>
                  <a:cs typeface="Times New Roman"/>
                </a:rPr>
                <a:t>Total Cost ($)</a:t>
              </a:r>
              <a:r>
                <a:rPr lang="en-US" sz="1100">
                  <a:effectLst/>
                  <a:latin typeface="+mn-lt"/>
                  <a:ea typeface="Calibri"/>
                  <a:cs typeface="Times New Roman"/>
                </a:rPr>
                <a:t>, </a:t>
              </a:r>
              <a:r>
                <a:rPr lang="en-US" sz="1100" b="1">
                  <a:effectLst/>
                  <a:latin typeface="+mn-lt"/>
                  <a:ea typeface="Calibri"/>
                  <a:cs typeface="Times New Roman"/>
                </a:rPr>
                <a:t>Cost per Bushel ($/bu)</a:t>
              </a:r>
              <a:r>
                <a:rPr lang="en-US" sz="1100">
                  <a:effectLst/>
                  <a:latin typeface="+mn-lt"/>
                  <a:ea typeface="Calibri"/>
                  <a:cs typeface="Times New Roman"/>
                </a:rPr>
                <a:t>, and </a:t>
              </a:r>
              <a:r>
                <a:rPr lang="en-US" sz="1100" b="1">
                  <a:effectLst/>
                  <a:latin typeface="+mn-lt"/>
                  <a:ea typeface="Calibri"/>
                  <a:cs typeface="Times New Roman"/>
                </a:rPr>
                <a:t>Custom Rate Equivalent ($/mile)</a:t>
              </a:r>
              <a:r>
                <a:rPr lang="en-US" sz="1100">
                  <a:effectLst/>
                  <a:latin typeface="+mn-lt"/>
                  <a:ea typeface="Calibri"/>
                  <a:cs typeface="Times New Roman"/>
                </a:rPr>
                <a:t>. Total costs may be useful in budgeting or cash flow analysis for the farm operation.  Cost per bushel is estimated as the total costs divided by the total number of bushels. Cost per bushel is useful when producers are comparing marketing alternatives. For example: Location A is offering $13.80/bu for 5,000 bu of soybeans and hauling costs are estimated at $0.20/bu. Location B is offering $14.00/bu for 5,000 bu of soybeans and hauling costs are estimated at $0.50/bu. Location A results in a net price to the producer of $13.60/bu ($68,000 total) versus Location B $13.50/bu ($67,500 total). The custom rate equivalent allows producers to compare the cost of hauling commodities with their own resources versus contracting with a custom grain hauling company. </a:t>
              </a:r>
            </a:p>
            <a:p>
              <a:pPr marL="0" marR="0">
                <a:lnSpc>
                  <a:spcPct val="115000"/>
                </a:lnSpc>
                <a:spcBef>
                  <a:spcPts val="0"/>
                </a:spcBef>
                <a:spcAft>
                  <a:spcPts val="1000"/>
                </a:spcAft>
              </a:pPr>
              <a:r>
                <a:rPr lang="en-US" sz="1100" i="1">
                  <a:effectLst/>
                  <a:latin typeface="+mn-lt"/>
                  <a:ea typeface="Calibri"/>
                  <a:cs typeface="Times New Roman"/>
                </a:rPr>
                <a:t> </a:t>
              </a:r>
              <a:endParaRPr lang="en-US" sz="1100">
                <a:effectLst/>
                <a:latin typeface="+mn-lt"/>
                <a:ea typeface="Calibri"/>
                <a:cs typeface="Times New Roman"/>
              </a:endParaRPr>
            </a:p>
            <a:p>
              <a:pPr marL="0" marR="0">
                <a:lnSpc>
                  <a:spcPct val="115000"/>
                </a:lnSpc>
                <a:spcBef>
                  <a:spcPts val="0"/>
                </a:spcBef>
                <a:spcAft>
                  <a:spcPts val="1000"/>
                </a:spcAft>
              </a:pPr>
              <a:r>
                <a:rPr lang="en-US" sz="1100" i="1">
                  <a:effectLst/>
                  <a:latin typeface="+mn-lt"/>
                  <a:ea typeface="Calibri"/>
                  <a:cs typeface="Times New Roman"/>
                </a:rPr>
                <a:t>Disclaimer: The information provided within represents estimates that are a result of a set of calculations that are described in more detail in the instructions.  Changes in parameter values and corresponding costs are estimates and the user should use their own reasonable judgment to reflect whether the estimates are appropriate before acting on the results. The user is advised to test the calculator thoroughly before relying on its results.  The University of Tennessee will not be liable for any claim or damage brought against the user by any third party, nor will the University of Tennessee be liable for any consequential, indirect or special damages suffered by the user as a result of using the calculator.</a:t>
              </a:r>
            </a:p>
            <a:p>
              <a:pPr marL="0" marR="0">
                <a:lnSpc>
                  <a:spcPct val="115000"/>
                </a:lnSpc>
                <a:spcBef>
                  <a:spcPts val="0"/>
                </a:spcBef>
                <a:spcAft>
                  <a:spcPts val="1000"/>
                </a:spcAft>
              </a:pPr>
              <a:r>
                <a:rPr lang="en-US" sz="1100">
                  <a:effectLst/>
                  <a:latin typeface="+mn-lt"/>
                  <a:ea typeface="Calibri"/>
                  <a:cs typeface="Times New Roman"/>
                </a:rPr>
                <a:t>Questions and comments can be directed to Dr. Aaron Smith, Assistant Professor, University of Tennessee. Phone: (865) 974-7476 or Email: </a:t>
              </a:r>
              <a:r>
                <a:rPr lang="en-US" sz="1100" u="sng">
                  <a:solidFill>
                    <a:srgbClr val="0000FF"/>
                  </a:solidFill>
                  <a:effectLst/>
                  <a:latin typeface="+mn-lt"/>
                  <a:ea typeface="Calibri"/>
                  <a:cs typeface="Times New Roman"/>
                  <a:hlinkClick xmlns:r="http://schemas.openxmlformats.org/officeDocument/2006/relationships" r:id=""/>
                </a:rPr>
                <a:t>aaron.smith@utk.edu</a:t>
              </a:r>
              <a:r>
                <a:rPr lang="en-US" sz="1100">
                  <a:effectLst/>
                  <a:latin typeface="+mn-lt"/>
                  <a:ea typeface="Calibri"/>
                  <a:cs typeface="Times New Roman"/>
                </a:rPr>
                <a:t>. </a:t>
              </a:r>
              <a:endParaRPr lang="en-US" sz="1100"/>
            </a:p>
          </xdr:txBody>
        </xdr:sp>
      </mc:Fallback>
    </mc:AlternateContent>
    <xdr:clientData/>
  </xdr:twoCellAnchor>
  <xdr:twoCellAnchor editAs="oneCell">
    <xdr:from>
      <xdr:col>10</xdr:col>
      <xdr:colOff>590550</xdr:colOff>
      <xdr:row>0</xdr:row>
      <xdr:rowOff>123825</xdr:rowOff>
    </xdr:from>
    <xdr:to>
      <xdr:col>13</xdr:col>
      <xdr:colOff>425450</xdr:colOff>
      <xdr:row>1</xdr:row>
      <xdr:rowOff>169545</xdr:rowOff>
    </xdr:to>
    <xdr:pic>
      <xdr:nvPicPr>
        <xdr:cNvPr id="3" name="Picture 2" descr="UT Extension wordmark with orange U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123825"/>
          <a:ext cx="1663700" cy="2362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285750</xdr:colOff>
          <xdr:row>24</xdr:row>
          <xdr:rowOff>19050</xdr:rowOff>
        </xdr:from>
        <xdr:to>
          <xdr:col>8</xdr:col>
          <xdr:colOff>114300</xdr:colOff>
          <xdr:row>25</xdr:row>
          <xdr:rowOff>38100</xdr:rowOff>
        </xdr:to>
        <xdr:sp macro="" textlink="">
          <xdr:nvSpPr>
            <xdr:cNvPr id="3109" name="CommandButton1" hidden="1">
              <a:extLst>
                <a:ext uri="{63B3BB69-23CF-44E3-9099-C40C66FF867C}">
                  <a14:compatExt spid="_x0000_s3109"/>
                </a:ext>
              </a:extLst>
            </xdr:cNvPr>
            <xdr:cNvSpPr/>
          </xdr:nvSpPr>
          <xdr:spPr>
            <a:xfrm>
              <a:off x="0" y="0"/>
              <a:ext cx="0" cy="0"/>
            </a:xfrm>
            <a:prstGeom prst="rect">
              <a:avLst/>
            </a:prstGeom>
          </xdr:spPr>
        </xdr:sp>
        <xdr:clientData/>
      </xdr:twoCellAnchor>
    </mc:Choice>
    <mc:Fallback/>
  </mc:AlternateContent>
  <xdr:twoCellAnchor editAs="oneCell">
    <xdr:from>
      <xdr:col>7</xdr:col>
      <xdr:colOff>7937</xdr:colOff>
      <xdr:row>0</xdr:row>
      <xdr:rowOff>87292</xdr:rowOff>
    </xdr:from>
    <xdr:to>
      <xdr:col>8</xdr:col>
      <xdr:colOff>849320</xdr:colOff>
      <xdr:row>0</xdr:row>
      <xdr:rowOff>346938</xdr:rowOff>
    </xdr:to>
    <xdr:pic>
      <xdr:nvPicPr>
        <xdr:cNvPr id="4" name="Picture 3" descr="UT Extension wordmark with orange 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3625" y="87292"/>
          <a:ext cx="1825633" cy="2596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showGridLines="0" tabSelected="1" workbookViewId="0">
      <selection activeCell="Q23" sqref="Q23"/>
    </sheetView>
  </sheetViews>
  <sheetFormatPr defaultRowHeight="15" x14ac:dyDescent="0.25"/>
  <sheetData>
    <row r="1" spans="2:14" x14ac:dyDescent="0.25">
      <c r="B1" s="40"/>
      <c r="C1" s="40"/>
      <c r="D1" s="40"/>
      <c r="E1" s="40"/>
      <c r="F1" s="40"/>
      <c r="G1" s="40"/>
      <c r="H1" s="40"/>
      <c r="I1" s="40"/>
      <c r="J1" s="40"/>
      <c r="K1" s="40"/>
      <c r="L1" s="40"/>
      <c r="M1" s="40"/>
      <c r="N1" s="40"/>
    </row>
    <row r="2" spans="2:14" x14ac:dyDescent="0.25">
      <c r="B2" s="40"/>
      <c r="C2" s="40"/>
      <c r="D2" s="40"/>
      <c r="E2" s="40"/>
      <c r="F2" s="40"/>
      <c r="G2" s="40"/>
      <c r="H2" s="40"/>
      <c r="I2" s="40"/>
      <c r="J2" s="40"/>
      <c r="K2" s="40"/>
      <c r="L2" s="40"/>
      <c r="M2" s="40"/>
      <c r="N2" s="40"/>
    </row>
    <row r="3" spans="2:14" ht="21" x14ac:dyDescent="0.35">
      <c r="B3" s="40"/>
      <c r="C3" s="40"/>
      <c r="D3" s="46" t="s">
        <v>48</v>
      </c>
      <c r="E3" s="46"/>
      <c r="F3" s="46"/>
      <c r="G3" s="46"/>
      <c r="H3" s="46"/>
      <c r="I3" s="46"/>
      <c r="J3" s="46"/>
      <c r="K3" s="40"/>
      <c r="L3" s="40"/>
      <c r="M3" s="40"/>
      <c r="N3" s="40"/>
    </row>
    <row r="4" spans="2:14" ht="17.25" x14ac:dyDescent="0.3">
      <c r="B4" s="40"/>
      <c r="C4" s="40"/>
      <c r="D4" s="47" t="s">
        <v>65</v>
      </c>
      <c r="E4" s="47"/>
      <c r="F4" s="47"/>
      <c r="G4" s="47"/>
      <c r="H4" s="47"/>
      <c r="I4" s="47"/>
      <c r="J4" s="47"/>
      <c r="K4" s="40"/>
      <c r="L4" s="40"/>
      <c r="M4" s="40"/>
      <c r="N4" s="40"/>
    </row>
    <row r="5" spans="2:14" x14ac:dyDescent="0.25">
      <c r="B5" s="40"/>
      <c r="C5" s="40"/>
      <c r="D5" s="40"/>
      <c r="E5" s="40"/>
      <c r="F5" s="40"/>
      <c r="G5" s="40"/>
      <c r="H5" s="40"/>
      <c r="I5" s="40"/>
      <c r="J5" s="40"/>
      <c r="K5" s="40"/>
      <c r="L5" s="40"/>
      <c r="M5" s="40"/>
      <c r="N5" s="40"/>
    </row>
    <row r="6" spans="2:14" ht="17.25" x14ac:dyDescent="0.3">
      <c r="B6" s="49" t="s">
        <v>69</v>
      </c>
      <c r="C6" s="49"/>
      <c r="D6" s="49"/>
      <c r="E6" s="49"/>
      <c r="F6" s="49"/>
      <c r="G6" s="49"/>
      <c r="H6" s="49"/>
      <c r="I6" s="49"/>
      <c r="J6" s="49"/>
      <c r="K6" s="49"/>
      <c r="L6" s="49"/>
      <c r="M6" s="49"/>
      <c r="N6" s="41"/>
    </row>
    <row r="7" spans="2:14" ht="17.25" x14ac:dyDescent="0.3">
      <c r="B7" s="49" t="s">
        <v>70</v>
      </c>
      <c r="C7" s="49"/>
      <c r="D7" s="49"/>
      <c r="E7" s="49"/>
      <c r="F7" s="49"/>
      <c r="G7" s="49"/>
      <c r="H7" s="49"/>
      <c r="I7" s="49"/>
      <c r="J7" s="49"/>
      <c r="K7" s="49"/>
      <c r="L7" s="49"/>
      <c r="M7" s="49"/>
      <c r="N7" s="41"/>
    </row>
    <row r="8" spans="2:14" x14ac:dyDescent="0.25">
      <c r="B8" s="50" t="s">
        <v>71</v>
      </c>
      <c r="C8" s="50"/>
      <c r="D8" s="50"/>
      <c r="E8" s="50"/>
      <c r="F8" s="50"/>
      <c r="G8" s="50"/>
      <c r="H8" s="50"/>
      <c r="I8" s="50"/>
      <c r="J8" s="50"/>
      <c r="K8" s="50"/>
      <c r="L8" s="50"/>
      <c r="M8" s="50"/>
      <c r="N8" s="42"/>
    </row>
    <row r="9" spans="2:14" x14ac:dyDescent="0.25">
      <c r="B9" s="45"/>
      <c r="C9" s="45"/>
      <c r="D9" s="45"/>
      <c r="E9" s="45"/>
      <c r="F9" s="45"/>
      <c r="G9" s="45"/>
      <c r="H9" s="45"/>
      <c r="I9" s="45"/>
      <c r="J9" s="45"/>
      <c r="K9" s="45"/>
      <c r="L9" s="45"/>
      <c r="M9" s="45"/>
      <c r="N9" s="42"/>
    </row>
    <row r="10" spans="2:14" x14ac:dyDescent="0.25">
      <c r="B10" s="40"/>
      <c r="C10" s="40"/>
      <c r="D10" s="40"/>
      <c r="E10" s="40"/>
      <c r="F10" s="40"/>
      <c r="G10" s="40"/>
      <c r="H10" s="40"/>
      <c r="I10" s="40"/>
      <c r="J10" s="40"/>
      <c r="K10" s="40"/>
      <c r="L10" s="40"/>
      <c r="M10" s="40"/>
      <c r="N10" s="40"/>
    </row>
    <row r="11" spans="2:14" x14ac:dyDescent="0.25">
      <c r="B11" s="40"/>
      <c r="C11" s="40"/>
      <c r="D11" s="40"/>
      <c r="E11" s="40"/>
      <c r="F11" s="40"/>
      <c r="G11" s="40"/>
      <c r="H11" s="40"/>
      <c r="I11" s="40"/>
      <c r="J11" s="40"/>
      <c r="K11" s="40"/>
      <c r="L11" s="40"/>
      <c r="M11" s="40"/>
      <c r="N11" s="40"/>
    </row>
    <row r="12" spans="2:14" x14ac:dyDescent="0.25">
      <c r="B12" s="40"/>
      <c r="C12" s="40"/>
      <c r="D12" s="40"/>
      <c r="E12" s="40"/>
      <c r="F12" s="40"/>
      <c r="G12" s="40"/>
      <c r="H12" s="40"/>
      <c r="I12" s="40"/>
      <c r="J12" s="40"/>
      <c r="K12" s="40"/>
      <c r="L12" s="40"/>
      <c r="M12" s="40"/>
      <c r="N12" s="40"/>
    </row>
    <row r="13" spans="2:14" x14ac:dyDescent="0.25">
      <c r="B13" s="40"/>
      <c r="C13" s="40"/>
      <c r="D13" s="40"/>
      <c r="E13" s="40"/>
      <c r="F13" s="40"/>
      <c r="G13" s="40"/>
      <c r="H13" s="40"/>
      <c r="I13" s="40"/>
      <c r="J13" s="40"/>
      <c r="K13" s="40"/>
      <c r="L13" s="40"/>
      <c r="M13" s="40"/>
      <c r="N13" s="40"/>
    </row>
    <row r="14" spans="2:14" x14ac:dyDescent="0.25">
      <c r="B14" s="40"/>
      <c r="C14" s="40"/>
      <c r="D14" s="40"/>
      <c r="E14" s="40"/>
      <c r="F14" s="40"/>
      <c r="G14" s="40"/>
      <c r="H14" s="40"/>
      <c r="I14" s="40"/>
      <c r="J14" s="40"/>
      <c r="K14" s="40"/>
      <c r="L14" s="40"/>
      <c r="M14" s="40"/>
      <c r="N14" s="40"/>
    </row>
    <row r="15" spans="2:14" x14ac:dyDescent="0.25">
      <c r="B15" s="40"/>
      <c r="C15" s="40"/>
      <c r="D15" s="40"/>
      <c r="E15" s="40"/>
      <c r="F15" s="40"/>
      <c r="G15" s="40"/>
      <c r="H15" s="40"/>
      <c r="I15" s="40"/>
      <c r="J15" s="40"/>
      <c r="K15" s="40"/>
      <c r="L15" s="40"/>
      <c r="M15" s="40"/>
      <c r="N15" s="40"/>
    </row>
    <row r="16" spans="2:14" x14ac:dyDescent="0.25">
      <c r="B16" s="40"/>
      <c r="C16" s="40"/>
      <c r="D16" s="40"/>
      <c r="E16" s="40"/>
      <c r="F16" s="40"/>
      <c r="G16" s="40"/>
      <c r="H16" s="40"/>
      <c r="I16" s="40"/>
      <c r="J16" s="40"/>
      <c r="K16" s="40"/>
      <c r="L16" s="40"/>
      <c r="M16" s="40"/>
      <c r="N16" s="40"/>
    </row>
    <row r="17" spans="2:14" x14ac:dyDescent="0.25">
      <c r="B17" s="40"/>
      <c r="C17" s="40"/>
      <c r="D17" s="40"/>
      <c r="E17" s="40"/>
      <c r="F17" s="40"/>
      <c r="G17" s="40"/>
      <c r="H17" s="40"/>
      <c r="I17" s="40"/>
      <c r="J17" s="40"/>
      <c r="K17" s="40"/>
      <c r="L17" s="40"/>
      <c r="M17" s="40"/>
      <c r="N17" s="40"/>
    </row>
    <row r="18" spans="2:14" x14ac:dyDescent="0.25">
      <c r="B18" s="40"/>
      <c r="C18" s="40"/>
      <c r="D18" s="40"/>
      <c r="E18" s="40"/>
      <c r="F18" s="40"/>
      <c r="G18" s="40"/>
      <c r="H18" s="40"/>
      <c r="I18" s="40"/>
      <c r="J18" s="40"/>
      <c r="K18" s="40"/>
      <c r="L18" s="40"/>
      <c r="M18" s="40"/>
      <c r="N18" s="40"/>
    </row>
    <row r="19" spans="2:14" x14ac:dyDescent="0.25">
      <c r="B19" s="40"/>
      <c r="C19" s="40"/>
      <c r="D19" s="40"/>
      <c r="E19" s="40"/>
      <c r="F19" s="40"/>
      <c r="G19" s="40"/>
      <c r="H19" s="40"/>
      <c r="I19" s="40"/>
      <c r="J19" s="40"/>
      <c r="K19" s="40"/>
      <c r="L19" s="40"/>
      <c r="M19" s="40"/>
      <c r="N19" s="40"/>
    </row>
    <row r="20" spans="2:14" x14ac:dyDescent="0.25">
      <c r="B20" s="40"/>
      <c r="C20" s="40"/>
      <c r="D20" s="40"/>
      <c r="E20" s="40"/>
      <c r="F20" s="40"/>
      <c r="G20" s="40"/>
      <c r="H20" s="40"/>
      <c r="I20" s="40"/>
      <c r="J20" s="40"/>
      <c r="K20" s="40"/>
      <c r="L20" s="40"/>
      <c r="M20" s="40"/>
      <c r="N20" s="40"/>
    </row>
    <row r="21" spans="2:14" x14ac:dyDescent="0.25">
      <c r="B21" s="40"/>
      <c r="C21" s="40"/>
      <c r="D21" s="40"/>
      <c r="E21" s="40"/>
      <c r="F21" s="40"/>
      <c r="G21" s="40"/>
      <c r="H21" s="40"/>
      <c r="I21" s="40"/>
      <c r="J21" s="40"/>
      <c r="K21" s="40"/>
      <c r="L21" s="40"/>
      <c r="M21" s="40"/>
      <c r="N21" s="40"/>
    </row>
    <row r="22" spans="2:14" x14ac:dyDescent="0.25">
      <c r="B22" s="40"/>
      <c r="C22" s="40"/>
      <c r="D22" s="40"/>
      <c r="E22" s="40"/>
      <c r="F22" s="40"/>
      <c r="G22" s="40"/>
      <c r="H22" s="40"/>
      <c r="I22" s="40"/>
      <c r="J22" s="40"/>
      <c r="K22" s="40"/>
      <c r="L22" s="40"/>
      <c r="M22" s="40"/>
      <c r="N22" s="40"/>
    </row>
    <row r="23" spans="2:14" x14ac:dyDescent="0.25">
      <c r="B23" s="40"/>
      <c r="C23" s="40"/>
      <c r="D23" s="40"/>
      <c r="E23" s="40"/>
      <c r="F23" s="40"/>
      <c r="G23" s="40"/>
      <c r="H23" s="40"/>
      <c r="I23" s="40"/>
      <c r="J23" s="40"/>
      <c r="K23" s="40"/>
      <c r="L23" s="40"/>
      <c r="M23" s="40"/>
      <c r="N23" s="40"/>
    </row>
    <row r="24" spans="2:14" x14ac:dyDescent="0.25">
      <c r="B24" s="40"/>
      <c r="C24" s="40"/>
      <c r="D24" s="40"/>
      <c r="E24" s="40"/>
      <c r="F24" s="40"/>
      <c r="G24" s="40"/>
      <c r="H24" s="40"/>
      <c r="I24" s="40"/>
      <c r="J24" s="40"/>
      <c r="K24" s="40"/>
      <c r="L24" s="40"/>
      <c r="M24" s="40"/>
      <c r="N24" s="40"/>
    </row>
    <row r="25" spans="2:14" x14ac:dyDescent="0.25">
      <c r="B25" s="40"/>
      <c r="C25" s="40"/>
      <c r="D25" s="40"/>
      <c r="E25" s="40"/>
      <c r="F25" s="40"/>
      <c r="G25" s="40"/>
      <c r="H25" s="40"/>
      <c r="I25" s="40"/>
      <c r="J25" s="40"/>
      <c r="K25" s="40"/>
      <c r="L25" s="40"/>
      <c r="M25" s="40"/>
      <c r="N25" s="40"/>
    </row>
    <row r="26" spans="2:14" x14ac:dyDescent="0.25">
      <c r="B26" s="40"/>
      <c r="C26" s="40"/>
      <c r="D26" s="40"/>
      <c r="E26" s="40"/>
      <c r="F26" s="40"/>
      <c r="G26" s="40"/>
      <c r="H26" s="40"/>
      <c r="I26" s="40"/>
      <c r="J26" s="40"/>
      <c r="K26" s="40"/>
      <c r="L26" s="40"/>
      <c r="M26" s="40"/>
      <c r="N26" s="40"/>
    </row>
    <row r="27" spans="2:14" x14ac:dyDescent="0.25">
      <c r="B27" s="40"/>
      <c r="C27" s="40"/>
      <c r="D27" s="40"/>
      <c r="E27" s="40"/>
      <c r="F27" s="40"/>
      <c r="G27" s="40"/>
      <c r="H27" s="40"/>
      <c r="I27" s="40"/>
      <c r="J27" s="40"/>
      <c r="K27" s="40"/>
      <c r="L27" s="40"/>
      <c r="M27" s="40"/>
      <c r="N27" s="40"/>
    </row>
    <row r="28" spans="2:14" x14ac:dyDescent="0.25">
      <c r="B28" s="51" t="s">
        <v>72</v>
      </c>
      <c r="C28" s="51"/>
      <c r="D28" s="51"/>
      <c r="E28" s="51"/>
      <c r="F28" s="51"/>
      <c r="G28" s="51"/>
      <c r="H28" s="51"/>
      <c r="I28" s="51"/>
      <c r="J28" s="51"/>
      <c r="K28" s="51"/>
      <c r="L28" s="51"/>
      <c r="M28" s="51"/>
      <c r="N28" s="40"/>
    </row>
    <row r="29" spans="2:14" x14ac:dyDescent="0.25">
      <c r="B29" s="40"/>
      <c r="C29" s="43"/>
      <c r="D29" s="43"/>
      <c r="E29" s="43"/>
      <c r="F29" s="43"/>
      <c r="G29" s="43"/>
      <c r="H29" s="43"/>
      <c r="I29" s="43"/>
      <c r="J29" s="43"/>
      <c r="K29" s="43"/>
      <c r="L29" s="40"/>
      <c r="M29" s="40"/>
      <c r="N29" s="40"/>
    </row>
    <row r="30" spans="2:14" x14ac:dyDescent="0.25">
      <c r="B30" s="40"/>
      <c r="C30" s="43"/>
      <c r="D30" s="43"/>
      <c r="E30" s="43"/>
      <c r="F30" s="43"/>
      <c r="G30" s="43"/>
      <c r="H30" s="43"/>
      <c r="I30" s="43"/>
      <c r="J30" s="43"/>
      <c r="K30" s="43"/>
      <c r="L30" s="40"/>
      <c r="M30" s="40"/>
      <c r="N30" s="40"/>
    </row>
    <row r="31" spans="2:14" x14ac:dyDescent="0.25">
      <c r="B31" s="48" t="s">
        <v>66</v>
      </c>
      <c r="C31" s="48"/>
      <c r="D31" s="48"/>
      <c r="E31" s="48"/>
      <c r="F31" s="48"/>
      <c r="G31" s="48"/>
      <c r="H31" s="48"/>
      <c r="I31" s="48"/>
      <c r="J31" s="48"/>
      <c r="K31" s="48"/>
      <c r="L31" s="48"/>
      <c r="M31" s="43"/>
      <c r="N31" s="44"/>
    </row>
    <row r="32" spans="2:14" x14ac:dyDescent="0.25">
      <c r="B32" s="48" t="s">
        <v>67</v>
      </c>
      <c r="C32" s="48"/>
      <c r="D32" s="48"/>
      <c r="E32" s="48"/>
      <c r="F32" s="48"/>
      <c r="G32" s="48"/>
      <c r="H32" s="48"/>
      <c r="I32" s="48"/>
      <c r="J32" s="48"/>
      <c r="K32" s="48"/>
      <c r="L32" s="48"/>
      <c r="M32" s="43"/>
      <c r="N32" s="44"/>
    </row>
    <row r="33" spans="2:14" x14ac:dyDescent="0.25">
      <c r="B33" s="48" t="s">
        <v>68</v>
      </c>
      <c r="C33" s="48"/>
      <c r="D33" s="48"/>
      <c r="E33" s="48"/>
      <c r="F33" s="48"/>
      <c r="G33" s="48"/>
      <c r="H33" s="48"/>
      <c r="I33" s="48"/>
      <c r="J33" s="48"/>
      <c r="K33" s="48"/>
      <c r="L33" s="48"/>
      <c r="M33" s="43"/>
      <c r="N33" s="44"/>
    </row>
    <row r="34" spans="2:14" x14ac:dyDescent="0.25">
      <c r="B34" s="40"/>
      <c r="C34" s="40"/>
      <c r="D34" s="40"/>
      <c r="E34" s="40"/>
      <c r="F34" s="40"/>
      <c r="G34" s="40"/>
      <c r="H34" s="40"/>
      <c r="I34" s="40"/>
      <c r="J34" s="40"/>
      <c r="K34" s="40"/>
      <c r="L34" s="40"/>
      <c r="M34" s="40"/>
      <c r="N34" s="40"/>
    </row>
    <row r="35" spans="2:14" x14ac:dyDescent="0.25">
      <c r="B35" s="40"/>
      <c r="C35" s="40"/>
      <c r="D35" s="40"/>
      <c r="E35" s="40"/>
      <c r="F35" s="40"/>
      <c r="G35" s="40"/>
      <c r="H35" s="40"/>
      <c r="I35" s="40"/>
      <c r="J35" s="40"/>
      <c r="K35" s="40"/>
      <c r="L35" s="40"/>
      <c r="M35" s="40"/>
      <c r="N35" s="40"/>
    </row>
    <row r="36" spans="2:14" x14ac:dyDescent="0.25">
      <c r="B36" s="40"/>
      <c r="C36" s="40"/>
      <c r="D36" s="40"/>
      <c r="E36" s="40"/>
      <c r="F36" s="40"/>
      <c r="G36" s="40"/>
      <c r="H36" s="40"/>
      <c r="I36" s="40"/>
      <c r="J36" s="40"/>
      <c r="K36" s="40"/>
      <c r="L36" s="40"/>
      <c r="M36" s="40"/>
      <c r="N36" s="40"/>
    </row>
    <row r="37" spans="2:14" x14ac:dyDescent="0.25">
      <c r="B37" s="40"/>
      <c r="C37" s="40"/>
      <c r="D37" s="40"/>
      <c r="E37" s="40"/>
      <c r="F37" s="40"/>
      <c r="G37" s="40"/>
      <c r="H37" s="40"/>
      <c r="I37" s="40"/>
      <c r="J37" s="40"/>
      <c r="K37" s="40"/>
      <c r="L37" s="40"/>
      <c r="M37" s="40"/>
      <c r="N37" s="40"/>
    </row>
  </sheetData>
  <sheetProtection password="DBD7" sheet="1" objects="1" scenarios="1"/>
  <mergeCells count="9">
    <mergeCell ref="D3:J3"/>
    <mergeCell ref="D4:J4"/>
    <mergeCell ref="B31:L31"/>
    <mergeCell ref="B32:L32"/>
    <mergeCell ref="B33:L33"/>
    <mergeCell ref="B6:M6"/>
    <mergeCell ref="B7:M7"/>
    <mergeCell ref="B8:M8"/>
    <mergeCell ref="B28:M2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E100" sqref="E100"/>
    </sheetView>
  </sheetViews>
  <sheetFormatPr defaultRowHeight="15" x14ac:dyDescent="0.25"/>
  <sheetData/>
  <sheetProtection password="DBD7"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T59"/>
  <sheetViews>
    <sheetView showGridLines="0" zoomScale="110" zoomScaleNormal="110" workbookViewId="0">
      <selection activeCell="L6" sqref="L6"/>
    </sheetView>
  </sheetViews>
  <sheetFormatPr defaultRowHeight="15" x14ac:dyDescent="0.25"/>
  <cols>
    <col min="1" max="1" width="3.5703125" customWidth="1"/>
    <col min="2" max="2" width="23.85546875" customWidth="1"/>
    <col min="3" max="3" width="10.28515625" customWidth="1"/>
    <col min="4" max="4" width="9.42578125" customWidth="1"/>
    <col min="5" max="5" width="7" customWidth="1"/>
    <col min="6" max="6" width="9.42578125" customWidth="1"/>
    <col min="7" max="7" width="9.5703125" customWidth="1"/>
    <col min="8" max="8" width="14.7109375" customWidth="1"/>
    <col min="9" max="9" width="13" customWidth="1"/>
    <col min="10" max="10" width="12.140625" customWidth="1"/>
    <col min="11" max="11" width="17.85546875" customWidth="1"/>
    <col min="12" max="12" width="15.85546875" customWidth="1"/>
  </cols>
  <sheetData>
    <row r="1" spans="2:12" ht="31.5" x14ac:dyDescent="0.5">
      <c r="B1" s="57" t="s">
        <v>48</v>
      </c>
      <c r="C1" s="57"/>
      <c r="D1" s="57"/>
      <c r="E1" s="57"/>
      <c r="F1" s="57"/>
      <c r="G1" s="57"/>
      <c r="H1" s="39"/>
      <c r="I1" s="39"/>
      <c r="J1" s="22"/>
      <c r="K1" s="22"/>
      <c r="L1" s="22"/>
    </row>
    <row r="2" spans="2:12" ht="16.5" customHeight="1" x14ac:dyDescent="0.5">
      <c r="B2" s="31"/>
      <c r="C2" s="31"/>
      <c r="D2" s="31"/>
      <c r="E2" s="31"/>
      <c r="F2" s="31"/>
      <c r="G2" s="31"/>
      <c r="H2" s="31"/>
      <c r="I2" s="22"/>
      <c r="J2" s="22"/>
      <c r="K2" s="22"/>
      <c r="L2" s="22"/>
    </row>
    <row r="3" spans="2:12" x14ac:dyDescent="0.25">
      <c r="B3" s="9" t="s">
        <v>3</v>
      </c>
      <c r="C3" s="58" t="s">
        <v>0</v>
      </c>
      <c r="D3" s="58"/>
      <c r="E3" s="3"/>
    </row>
    <row r="4" spans="2:12" ht="5.25" customHeight="1" x14ac:dyDescent="0.25">
      <c r="B4" s="3"/>
      <c r="C4" s="8"/>
      <c r="D4" s="8"/>
      <c r="E4" s="3"/>
    </row>
    <row r="5" spans="2:12" ht="5.25" customHeight="1" x14ac:dyDescent="0.25">
      <c r="B5" s="3"/>
      <c r="C5" s="8"/>
      <c r="D5" s="8"/>
      <c r="E5" s="3"/>
    </row>
    <row r="6" spans="2:12" ht="15" customHeight="1" x14ac:dyDescent="0.25">
      <c r="B6" s="7" t="s">
        <v>34</v>
      </c>
      <c r="C6" s="16" t="s">
        <v>6</v>
      </c>
      <c r="D6" s="16" t="s">
        <v>39</v>
      </c>
      <c r="E6" s="3"/>
      <c r="F6" s="60" t="s">
        <v>41</v>
      </c>
      <c r="G6" s="60"/>
      <c r="H6" s="60"/>
      <c r="I6" s="60"/>
    </row>
    <row r="7" spans="2:12" ht="15.75" customHeight="1" thickBot="1" x14ac:dyDescent="0.3">
      <c r="B7" s="1" t="s">
        <v>52</v>
      </c>
      <c r="C7" s="4" t="s">
        <v>17</v>
      </c>
      <c r="D7" s="25">
        <v>50</v>
      </c>
      <c r="E7" s="3"/>
      <c r="F7" s="61"/>
      <c r="G7" s="61"/>
      <c r="H7" s="61"/>
      <c r="I7" s="61"/>
    </row>
    <row r="8" spans="2:12" ht="15.75" customHeight="1" thickTop="1" x14ac:dyDescent="0.25">
      <c r="B8" s="14" t="s">
        <v>35</v>
      </c>
      <c r="C8" s="4" t="s">
        <v>55</v>
      </c>
      <c r="D8" s="26">
        <v>4500</v>
      </c>
      <c r="E8" s="3"/>
      <c r="F8" s="62" t="s">
        <v>25</v>
      </c>
      <c r="G8" s="62"/>
      <c r="H8" s="62"/>
      <c r="I8" s="62"/>
    </row>
    <row r="9" spans="2:12" x14ac:dyDescent="0.25">
      <c r="B9" s="1" t="s">
        <v>26</v>
      </c>
      <c r="C9" s="4" t="s">
        <v>55</v>
      </c>
      <c r="D9" s="26">
        <v>900</v>
      </c>
      <c r="E9" s="3"/>
      <c r="F9" s="63" t="s">
        <v>10</v>
      </c>
      <c r="G9" s="63"/>
      <c r="H9" s="63"/>
      <c r="I9" s="32">
        <f>((D7*2/D14)+D11+D12)*D17</f>
        <v>40.111111111111114</v>
      </c>
    </row>
    <row r="10" spans="2:12" x14ac:dyDescent="0.25">
      <c r="B10" s="1" t="s">
        <v>56</v>
      </c>
      <c r="C10" s="4" t="s">
        <v>28</v>
      </c>
      <c r="D10" s="20">
        <f>ROUNDUP(D8/D9,0)</f>
        <v>5</v>
      </c>
      <c r="E10" s="3"/>
      <c r="F10" s="63" t="s">
        <v>11</v>
      </c>
      <c r="G10" s="63"/>
      <c r="H10" s="63"/>
      <c r="I10" s="32">
        <f>D7*2/D13*D16</f>
        <v>76</v>
      </c>
    </row>
    <row r="11" spans="2:12" x14ac:dyDescent="0.25">
      <c r="B11" s="1" t="s">
        <v>43</v>
      </c>
      <c r="C11" s="4" t="s">
        <v>16</v>
      </c>
      <c r="D11" s="27">
        <v>0.5</v>
      </c>
      <c r="E11" s="3"/>
      <c r="F11" s="63"/>
      <c r="G11" s="63"/>
      <c r="H11" s="63"/>
      <c r="I11" s="63"/>
    </row>
    <row r="12" spans="2:12" x14ac:dyDescent="0.25">
      <c r="B12" s="1" t="s">
        <v>44</v>
      </c>
      <c r="C12" s="4" t="s">
        <v>16</v>
      </c>
      <c r="D12" s="27">
        <v>1.5</v>
      </c>
      <c r="E12" s="3"/>
      <c r="F12" s="52" t="s">
        <v>47</v>
      </c>
      <c r="G12" s="53"/>
      <c r="H12" s="53"/>
      <c r="I12" s="54"/>
    </row>
    <row r="13" spans="2:12" x14ac:dyDescent="0.25">
      <c r="B13" s="1" t="s">
        <v>46</v>
      </c>
      <c r="C13" s="4" t="s">
        <v>27</v>
      </c>
      <c r="D13" s="25">
        <v>5</v>
      </c>
      <c r="E13" s="3"/>
      <c r="F13" s="63" t="s">
        <v>50</v>
      </c>
      <c r="G13" s="63"/>
      <c r="H13" s="63"/>
      <c r="I13" s="33">
        <f>IF(D23=0,(F22*C22/(D22/E22)*D19),(F22*C22/(D22/E22)*D19+F23*C23/(D23/E23))*H58)</f>
        <v>43.309542181069958</v>
      </c>
    </row>
    <row r="14" spans="2:12" x14ac:dyDescent="0.25">
      <c r="B14" s="1" t="s">
        <v>49</v>
      </c>
      <c r="C14" s="4" t="s">
        <v>15</v>
      </c>
      <c r="D14" s="27">
        <v>45</v>
      </c>
      <c r="E14" s="3"/>
      <c r="F14" s="63" t="s">
        <v>12</v>
      </c>
      <c r="G14" s="63"/>
      <c r="H14" s="63"/>
      <c r="I14" s="33">
        <f>IF(D23=0,(((C22-G22)*(D18/(1-(1+D18)^-(D22/E22)))+G22*D18)*D19),(((C22-G22)*(D18/(1-(1+D18)^-(D22/E22)))+G22*D18)*D19+(C23-G23)*(D18/(1-(1+D18)^-(D23/E23)))+G23*D18)*H58)</f>
        <v>383.78211232337691</v>
      </c>
    </row>
    <row r="15" spans="2:12" x14ac:dyDescent="0.25">
      <c r="B15" s="9" t="s">
        <v>33</v>
      </c>
      <c r="C15" s="18"/>
      <c r="D15" s="18"/>
      <c r="E15" s="3"/>
      <c r="F15" s="63" t="s">
        <v>51</v>
      </c>
      <c r="G15" s="63"/>
      <c r="H15" s="63"/>
      <c r="I15" s="33">
        <f>(C22*D19+C23*H58)*0.02</f>
        <v>146.01851851851853</v>
      </c>
    </row>
    <row r="16" spans="2:12" x14ac:dyDescent="0.25">
      <c r="B16" s="1" t="s">
        <v>4</v>
      </c>
      <c r="C16" s="13" t="s">
        <v>7</v>
      </c>
      <c r="D16" s="28">
        <v>3.8</v>
      </c>
      <c r="E16" s="3"/>
      <c r="F16" s="64"/>
      <c r="G16" s="64"/>
      <c r="H16" s="64"/>
      <c r="I16" s="64"/>
    </row>
    <row r="17" spans="2:20" x14ac:dyDescent="0.25">
      <c r="B17" s="1" t="s">
        <v>5</v>
      </c>
      <c r="C17" s="13" t="s">
        <v>8</v>
      </c>
      <c r="D17" s="28">
        <v>9.5</v>
      </c>
      <c r="E17" s="3"/>
      <c r="F17" s="65" t="s">
        <v>54</v>
      </c>
      <c r="G17" s="65"/>
      <c r="H17" s="65"/>
      <c r="I17" s="34">
        <f>SUM(I9:I10)*D10+SUM(I13:I15)</f>
        <v>1153.6657285785209</v>
      </c>
    </row>
    <row r="18" spans="2:20" x14ac:dyDescent="0.25">
      <c r="B18" s="1" t="s">
        <v>13</v>
      </c>
      <c r="C18" s="6" t="s">
        <v>14</v>
      </c>
      <c r="D18" s="29">
        <v>0.05</v>
      </c>
      <c r="E18" s="3"/>
      <c r="F18" s="65" t="s">
        <v>18</v>
      </c>
      <c r="G18" s="65"/>
      <c r="H18" s="65"/>
      <c r="I18" s="34">
        <f>I17/D8</f>
        <v>0.25637016190633799</v>
      </c>
    </row>
    <row r="19" spans="2:20" x14ac:dyDescent="0.25">
      <c r="B19" s="17" t="s">
        <v>24</v>
      </c>
      <c r="C19" s="4" t="s">
        <v>14</v>
      </c>
      <c r="D19" s="23">
        <f>((D7/D14*2+D11+D12)*D10)/E22</f>
        <v>8.7962962962962965E-2</v>
      </c>
      <c r="E19" s="3"/>
      <c r="F19" s="65" t="s">
        <v>63</v>
      </c>
      <c r="G19" s="65"/>
      <c r="H19" s="65"/>
      <c r="I19" s="35">
        <f>I18*D9/(D7*2)</f>
        <v>2.307331457157042</v>
      </c>
    </row>
    <row r="20" spans="2:20" x14ac:dyDescent="0.25">
      <c r="B20" s="7" t="s">
        <v>36</v>
      </c>
    </row>
    <row r="21" spans="2:20" ht="45" x14ac:dyDescent="0.25">
      <c r="B21" s="12"/>
      <c r="C21" s="15" t="s">
        <v>22</v>
      </c>
      <c r="D21" s="15" t="s">
        <v>21</v>
      </c>
      <c r="E21" s="15" t="s">
        <v>20</v>
      </c>
      <c r="F21" s="15" t="s">
        <v>23</v>
      </c>
      <c r="G21" s="15" t="s">
        <v>40</v>
      </c>
      <c r="H21" s="15" t="s">
        <v>57</v>
      </c>
      <c r="I21" s="36" t="s">
        <v>58</v>
      </c>
    </row>
    <row r="22" spans="2:20" x14ac:dyDescent="0.25">
      <c r="B22" s="1" t="s">
        <v>62</v>
      </c>
      <c r="C22" s="26">
        <v>35000</v>
      </c>
      <c r="D22" s="26">
        <v>2400</v>
      </c>
      <c r="E22" s="26">
        <v>240</v>
      </c>
      <c r="F22" s="25">
        <v>0.25</v>
      </c>
      <c r="G22" s="30">
        <v>1000</v>
      </c>
      <c r="H22" s="26">
        <v>1</v>
      </c>
      <c r="I22" s="26">
        <v>1</v>
      </c>
    </row>
    <row r="23" spans="2:20" x14ac:dyDescent="0.25">
      <c r="B23" s="1" t="s">
        <v>19</v>
      </c>
      <c r="C23" s="26">
        <v>40000</v>
      </c>
      <c r="D23" s="26">
        <v>3600</v>
      </c>
      <c r="E23" s="26">
        <v>200</v>
      </c>
      <c r="F23" s="25">
        <v>0.15</v>
      </c>
      <c r="G23" s="30">
        <v>5000</v>
      </c>
      <c r="H23" s="26">
        <v>0</v>
      </c>
      <c r="I23" s="26">
        <v>1</v>
      </c>
    </row>
    <row r="24" spans="2:20" x14ac:dyDescent="0.25">
      <c r="E24" s="3"/>
      <c r="H24" s="59" t="str">
        <f>IF((IF(C3=F44,G44,G45)*D9)&gt;H50,G56,G55)</f>
        <v xml:space="preserve"> </v>
      </c>
      <c r="I24" s="59"/>
      <c r="J24" s="24"/>
    </row>
    <row r="25" spans="2:20" ht="21" x14ac:dyDescent="0.35">
      <c r="I25" s="19"/>
    </row>
    <row r="27" spans="2:20" ht="15" customHeight="1" x14ac:dyDescent="0.25">
      <c r="B27" s="55" t="s">
        <v>73</v>
      </c>
      <c r="C27" s="55"/>
      <c r="D27" s="55"/>
      <c r="E27" s="55"/>
      <c r="F27" s="55"/>
      <c r="G27" s="55"/>
      <c r="H27" s="55"/>
      <c r="I27" s="55"/>
      <c r="J27" s="38"/>
      <c r="K27" s="38"/>
      <c r="L27" s="38"/>
      <c r="M27" s="38"/>
      <c r="N27" s="38"/>
      <c r="O27" s="38"/>
      <c r="P27" s="38"/>
      <c r="Q27" s="38"/>
      <c r="R27" s="38"/>
      <c r="S27" s="38"/>
      <c r="T27" s="38"/>
    </row>
    <row r="28" spans="2:20" x14ac:dyDescent="0.25">
      <c r="B28" s="55"/>
      <c r="C28" s="55"/>
      <c r="D28" s="55"/>
      <c r="E28" s="55"/>
      <c r="F28" s="55"/>
      <c r="G28" s="55"/>
      <c r="H28" s="55"/>
      <c r="I28" s="55"/>
      <c r="J28" s="38"/>
      <c r="K28" s="38"/>
      <c r="L28" s="38"/>
      <c r="M28" s="38"/>
      <c r="N28" s="38"/>
      <c r="O28" s="38"/>
      <c r="P28" s="38"/>
      <c r="Q28" s="38"/>
      <c r="R28" s="38"/>
      <c r="S28" s="38"/>
      <c r="T28" s="38"/>
    </row>
    <row r="29" spans="2:20" ht="5.25" customHeight="1" x14ac:dyDescent="0.25">
      <c r="B29" s="55"/>
      <c r="C29" s="55"/>
      <c r="D29" s="55"/>
      <c r="E29" s="55"/>
      <c r="F29" s="55"/>
      <c r="G29" s="55"/>
      <c r="H29" s="55"/>
      <c r="I29" s="55"/>
      <c r="J29" s="38"/>
      <c r="K29" s="38"/>
      <c r="L29" s="38"/>
      <c r="M29" s="38"/>
      <c r="N29" s="38"/>
      <c r="O29" s="38"/>
      <c r="P29" s="38"/>
      <c r="Q29" s="38"/>
      <c r="R29" s="38"/>
      <c r="S29" s="38"/>
      <c r="T29" s="38"/>
    </row>
    <row r="30" spans="2:20" x14ac:dyDescent="0.25">
      <c r="B30" s="55"/>
      <c r="C30" s="55"/>
      <c r="D30" s="55"/>
      <c r="E30" s="55"/>
      <c r="F30" s="55"/>
      <c r="G30" s="55"/>
      <c r="H30" s="55"/>
      <c r="I30" s="55"/>
      <c r="J30" s="38"/>
      <c r="K30" s="38"/>
      <c r="L30" s="38"/>
      <c r="M30" s="38"/>
      <c r="N30" s="38"/>
      <c r="O30" s="38"/>
      <c r="P30" s="38"/>
      <c r="Q30" s="38"/>
      <c r="R30" s="38"/>
      <c r="S30" s="38"/>
      <c r="T30" s="38"/>
    </row>
    <row r="31" spans="2:20" x14ac:dyDescent="0.25">
      <c r="B31" s="55"/>
      <c r="C31" s="55"/>
      <c r="D31" s="55"/>
      <c r="E31" s="55"/>
      <c r="F31" s="55"/>
      <c r="G31" s="55"/>
      <c r="H31" s="55"/>
      <c r="I31" s="55"/>
      <c r="J31" s="38"/>
      <c r="K31" s="38"/>
      <c r="L31" s="38"/>
      <c r="M31" s="38"/>
      <c r="N31" s="38"/>
      <c r="O31" s="38"/>
      <c r="P31" s="38"/>
      <c r="Q31" s="38"/>
      <c r="R31" s="38"/>
      <c r="S31" s="38"/>
      <c r="T31" s="38"/>
    </row>
    <row r="32" spans="2:20" x14ac:dyDescent="0.25">
      <c r="B32" s="55"/>
      <c r="C32" s="55"/>
      <c r="D32" s="55"/>
      <c r="E32" s="55"/>
      <c r="F32" s="55"/>
      <c r="G32" s="55"/>
      <c r="H32" s="55"/>
      <c r="I32" s="55"/>
      <c r="J32" s="38"/>
      <c r="K32" s="38"/>
      <c r="L32" s="38"/>
      <c r="M32" s="38"/>
      <c r="N32" s="38"/>
      <c r="O32" s="38"/>
      <c r="P32" s="38"/>
      <c r="Q32" s="38"/>
      <c r="R32" s="38"/>
      <c r="S32" s="38"/>
      <c r="T32" s="38"/>
    </row>
    <row r="33" spans="2:20" x14ac:dyDescent="0.25">
      <c r="B33" s="38"/>
      <c r="C33" s="38"/>
      <c r="D33" s="38"/>
      <c r="E33" s="38"/>
      <c r="F33" s="38"/>
      <c r="G33" s="38"/>
      <c r="H33" s="38"/>
      <c r="I33" s="38"/>
      <c r="J33" s="38"/>
      <c r="K33" s="38"/>
      <c r="L33" s="38"/>
      <c r="M33" s="38"/>
      <c r="N33" s="38"/>
      <c r="O33" s="38"/>
      <c r="P33" s="38"/>
      <c r="Q33" s="38"/>
      <c r="R33" s="38"/>
      <c r="S33" s="38"/>
      <c r="T33" s="38"/>
    </row>
    <row r="34" spans="2:20" ht="3.75" customHeight="1" x14ac:dyDescent="0.25">
      <c r="B34" s="38"/>
      <c r="C34" s="38"/>
      <c r="D34" s="38"/>
      <c r="E34" s="38"/>
      <c r="F34" s="38"/>
      <c r="G34" s="38"/>
      <c r="H34" s="38"/>
      <c r="I34" s="38"/>
    </row>
    <row r="35" spans="2:20" x14ac:dyDescent="0.25">
      <c r="B35" s="56" t="s">
        <v>64</v>
      </c>
      <c r="C35" s="56"/>
      <c r="D35" s="56"/>
      <c r="E35" s="56"/>
      <c r="F35" s="56"/>
      <c r="G35" s="56"/>
      <c r="H35" s="56"/>
      <c r="I35" s="56"/>
    </row>
    <row r="36" spans="2:20" x14ac:dyDescent="0.25">
      <c r="B36" s="56"/>
      <c r="C36" s="56"/>
      <c r="D36" s="56"/>
      <c r="E36" s="56"/>
      <c r="F36" s="56"/>
      <c r="G36" s="56"/>
      <c r="H36" s="56"/>
      <c r="I36" s="56"/>
    </row>
    <row r="37" spans="2:20" ht="15" customHeight="1" x14ac:dyDescent="0.25">
      <c r="B37" s="56"/>
      <c r="C37" s="56"/>
      <c r="D37" s="56"/>
      <c r="E37" s="56"/>
      <c r="F37" s="56"/>
      <c r="G37" s="56"/>
      <c r="H37" s="56"/>
      <c r="I37" s="56"/>
    </row>
    <row r="38" spans="2:20" x14ac:dyDescent="0.25">
      <c r="B38" s="56"/>
      <c r="C38" s="56"/>
      <c r="D38" s="56"/>
      <c r="E38" s="56"/>
      <c r="F38" s="56"/>
      <c r="G38" s="56"/>
      <c r="H38" s="56"/>
      <c r="I38" s="56"/>
    </row>
    <row r="39" spans="2:20" x14ac:dyDescent="0.25">
      <c r="E39" s="3"/>
    </row>
    <row r="40" spans="2:20" x14ac:dyDescent="0.25">
      <c r="E40" s="3"/>
    </row>
    <row r="41" spans="2:20" hidden="1" x14ac:dyDescent="0.25"/>
    <row r="42" spans="2:20" hidden="1" x14ac:dyDescent="0.25"/>
    <row r="43" spans="2:20" hidden="1" x14ac:dyDescent="0.25">
      <c r="G43" t="s">
        <v>29</v>
      </c>
    </row>
    <row r="44" spans="2:20" hidden="1" x14ac:dyDescent="0.25">
      <c r="F44" t="s">
        <v>0</v>
      </c>
      <c r="G44">
        <v>56</v>
      </c>
      <c r="H44" t="s">
        <v>30</v>
      </c>
    </row>
    <row r="45" spans="2:20" hidden="1" x14ac:dyDescent="0.25">
      <c r="F45" t="s">
        <v>1</v>
      </c>
      <c r="G45">
        <v>60</v>
      </c>
      <c r="H45" t="s">
        <v>30</v>
      </c>
    </row>
    <row r="46" spans="2:20" hidden="1" x14ac:dyDescent="0.25">
      <c r="F46" t="s">
        <v>2</v>
      </c>
      <c r="G46">
        <v>60</v>
      </c>
      <c r="H46" t="s">
        <v>30</v>
      </c>
    </row>
    <row r="47" spans="2:20" hidden="1" x14ac:dyDescent="0.25">
      <c r="G47" s="37" t="s">
        <v>61</v>
      </c>
      <c r="H47" s="37" t="s">
        <v>59</v>
      </c>
      <c r="I47" s="37" t="s">
        <v>60</v>
      </c>
    </row>
    <row r="48" spans="2:20" hidden="1" x14ac:dyDescent="0.25">
      <c r="F48" t="s">
        <v>31</v>
      </c>
      <c r="G48" s="37">
        <v>12000</v>
      </c>
      <c r="H48" s="37">
        <v>20000</v>
      </c>
      <c r="I48" s="37">
        <v>34000</v>
      </c>
      <c r="J48" t="s">
        <v>32</v>
      </c>
    </row>
    <row r="49" spans="6:8" hidden="1" x14ac:dyDescent="0.25"/>
    <row r="50" spans="6:8" hidden="1" x14ac:dyDescent="0.25">
      <c r="F50" t="s">
        <v>37</v>
      </c>
      <c r="G50" s="5" t="s">
        <v>30</v>
      </c>
      <c r="H50" s="11">
        <f>G48*1+H48*(H22+H23-1)+I48*(I22+I23)-20000</f>
        <v>60000</v>
      </c>
    </row>
    <row r="51" spans="6:8" hidden="1" x14ac:dyDescent="0.25">
      <c r="F51" t="s">
        <v>38</v>
      </c>
      <c r="G51" s="5" t="s">
        <v>9</v>
      </c>
      <c r="H51" s="10">
        <f>(H50)/IF(C3=F45,G45,IF(C3=F44,G44,G46))</f>
        <v>1071.4285714285713</v>
      </c>
    </row>
    <row r="52" spans="6:8" hidden="1" x14ac:dyDescent="0.25"/>
    <row r="53" spans="6:8" hidden="1" x14ac:dyDescent="0.25"/>
    <row r="54" spans="6:8" hidden="1" x14ac:dyDescent="0.25"/>
    <row r="55" spans="6:8" hidden="1" x14ac:dyDescent="0.25">
      <c r="G55" s="21" t="s">
        <v>45</v>
      </c>
    </row>
    <row r="56" spans="6:8" hidden="1" x14ac:dyDescent="0.25">
      <c r="G56" s="2" t="s">
        <v>42</v>
      </c>
    </row>
    <row r="57" spans="6:8" hidden="1" x14ac:dyDescent="0.25"/>
    <row r="58" spans="6:8" hidden="1" x14ac:dyDescent="0.25">
      <c r="G58" t="s">
        <v>53</v>
      </c>
      <c r="H58">
        <f>((D7/D14*2+D11+D12)*D10)/E23</f>
        <v>0.10555555555555556</v>
      </c>
    </row>
    <row r="59" spans="6:8" hidden="1" x14ac:dyDescent="0.25"/>
  </sheetData>
  <sheetProtection password="DBD7" sheet="1" objects="1" scenarios="1"/>
  <mergeCells count="19">
    <mergeCell ref="F17:H17"/>
    <mergeCell ref="F18:H18"/>
    <mergeCell ref="F19:H19"/>
    <mergeCell ref="F12:I12"/>
    <mergeCell ref="B27:I32"/>
    <mergeCell ref="B35:I36"/>
    <mergeCell ref="B1:G1"/>
    <mergeCell ref="B37:I38"/>
    <mergeCell ref="C3:D3"/>
    <mergeCell ref="H24:I24"/>
    <mergeCell ref="F6:I7"/>
    <mergeCell ref="F8:I8"/>
    <mergeCell ref="F9:H9"/>
    <mergeCell ref="F10:H10"/>
    <mergeCell ref="F11:I11"/>
    <mergeCell ref="F13:H13"/>
    <mergeCell ref="F14:H14"/>
    <mergeCell ref="F15:H15"/>
    <mergeCell ref="F16:I16"/>
  </mergeCells>
  <conditionalFormatting sqref="H24">
    <cfRule type="containsText" dxfId="2" priority="2" operator="containsText" text="yes">
      <formula>NOT(ISERROR(SEARCH("yes",H24)))</formula>
    </cfRule>
    <cfRule type="containsText" dxfId="1" priority="3" operator="containsText" text="Yes">
      <formula>NOT(ISERROR(SEARCH("Yes",H24)))</formula>
    </cfRule>
  </conditionalFormatting>
  <conditionalFormatting sqref="H24">
    <cfRule type="containsText" dxfId="0" priority="1" operator="containsText" text="Overloaded">
      <formula>NOT(ISERROR(SEARCH("Overloaded",H24)))</formula>
    </cfRule>
  </conditionalFormatting>
  <dataValidations count="6">
    <dataValidation type="list" allowBlank="1" showInputMessage="1" showErrorMessage="1" sqref="C3:D3">
      <formula1>$F$44:$F$46</formula1>
    </dataValidation>
    <dataValidation type="whole" errorStyle="warning" operator="equal" allowBlank="1" showInputMessage="1" showErrorMessage="1" errorTitle="Exceeds Weight Limit" error="Exceeds Weight Limit" sqref="H24">
      <formula1>1</formula1>
    </dataValidation>
    <dataValidation type="whole" operator="lessThanOrEqual" allowBlank="1" showInputMessage="1" showErrorMessage="1" errorTitle="Exceeds State Weight Limit" error="The number of bushels per load may not exceed 1,200 " sqref="D9">
      <formula1>1200</formula1>
    </dataValidation>
    <dataValidation type="whole" allowBlank="1" showInputMessage="1" showErrorMessage="1" error="Please enter 1 or 2" sqref="H22">
      <formula1>1</formula1>
      <formula2>2</formula2>
    </dataValidation>
    <dataValidation type="whole" allowBlank="1" showInputMessage="1" showErrorMessage="1" error="Please enter 0 or 1" sqref="I22">
      <formula1>0</formula1>
      <formula2>1</formula2>
    </dataValidation>
    <dataValidation type="whole" allowBlank="1" showInputMessage="1" showErrorMessage="1" error="Please enter 0,1,2, or 3" sqref="H23:I23">
      <formula1>0</formula1>
      <formula2>3</formula2>
    </dataValidation>
  </dataValidations>
  <pageMargins left="0.5" right="0.5" top="1" bottom="0.5" header="0.5" footer="0.3"/>
  <pageSetup scale="84" orientation="portrait" r:id="rId1"/>
  <headerFooter>
    <oddHeader>&amp;CGrain Hauling Cost Calculator&amp;R&amp;D&amp;T</oddHeader>
    <oddFooter>&amp;CGrain Hauling Cost Calculator&amp;R&amp;D&amp;T</oddFooter>
  </headerFooter>
  <drawing r:id="rId2"/>
  <legacyDrawing r:id="rId3"/>
  <controls>
    <mc:AlternateContent xmlns:mc="http://schemas.openxmlformats.org/markup-compatibility/2006">
      <mc:Choice Requires="x14">
        <control shapeId="3109" r:id="rId4" name="CommandButton1">
          <controlPr defaultSize="0" autoLine="0" r:id="rId5">
            <anchor moveWithCells="1">
              <from>
                <xdr:col>7</xdr:col>
                <xdr:colOff>285750</xdr:colOff>
                <xdr:row>24</xdr:row>
                <xdr:rowOff>19050</xdr:rowOff>
              </from>
              <to>
                <xdr:col>8</xdr:col>
                <xdr:colOff>114300</xdr:colOff>
                <xdr:row>25</xdr:row>
                <xdr:rowOff>38100</xdr:rowOff>
              </to>
            </anchor>
          </controlPr>
        </control>
      </mc:Choice>
      <mc:Fallback>
        <control shapeId="3109" r:id="rId4" name="CommandButton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1A0C4F7D9E3E46BA69ACFC327C83F2" ma:contentTypeVersion="2" ma:contentTypeDescription="Create a new document." ma:contentTypeScope="" ma:versionID="6776378833cc79414322a330f7703145">
  <xsd:schema xmlns:xsd="http://www.w3.org/2001/XMLSchema" xmlns:xs="http://www.w3.org/2001/XMLSchema" xmlns:p="http://schemas.microsoft.com/office/2006/metadata/properties" xmlns:ns1="http://schemas.microsoft.com/sharepoint/v3" targetNamespace="http://schemas.microsoft.com/office/2006/metadata/properties" ma:root="true" ma:fieldsID="9afdea0370ca51485487d9dbcc7fee0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E943FF0-804E-408E-9BEB-030EF8700976}"/>
</file>

<file path=customXml/itemProps2.xml><?xml version="1.0" encoding="utf-8"?>
<ds:datastoreItem xmlns:ds="http://schemas.openxmlformats.org/officeDocument/2006/customXml" ds:itemID="{9ADA21A4-DBC2-46C3-A22B-77895CF5294F}"/>
</file>

<file path=customXml/itemProps3.xml><?xml version="1.0" encoding="utf-8"?>
<ds:datastoreItem xmlns:ds="http://schemas.openxmlformats.org/officeDocument/2006/customXml" ds:itemID="{F13D5D4A-EC35-4E72-B3A3-89059C386C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Instructions</vt:lpstr>
      <vt:lpstr>Grain Hauling Cost Calculator</vt:lpstr>
      <vt:lpstr>'Grain Hauling Cost Calculator'!Print_Area</vt:lpstr>
    </vt:vector>
  </TitlesOfParts>
  <Company>University of Tennessee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Smith, Aaron</dc:creator>
  <cp:lastModifiedBy>Wilson, Michele L</cp:lastModifiedBy>
  <cp:lastPrinted>2013-07-19T14:52:07Z</cp:lastPrinted>
  <dcterms:created xsi:type="dcterms:W3CDTF">2013-04-23T18:47:55Z</dcterms:created>
  <dcterms:modified xsi:type="dcterms:W3CDTF">2013-07-23T18:46:01Z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0x0101005C1A0C4F7D9E3E46BA69ACFC327C83F2</vt:lpwstr>
  </property>
</Properties>
</file>